
<file path=[Content_Types].xml><?xml version="1.0" encoding="utf-8"?>
<Types xmlns="http://schemas.openxmlformats.org/package/2006/content-types">
  <Override PartName="/xl/worksheets/sheet7.xml" ContentType="application/vnd.openxmlformats-officedocument.spreadsheetml.worksheet+xml"/>
  <Override PartName="/xl/comments2.xml" ContentType="application/vnd.openxmlformats-officedocument.spreadsheetml.comments+xml"/>
  <Override PartName="/xl/worksheets/sheet2.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theme/theme1.xml" ContentType="application/vnd.openxmlformats-officedocument.theme+xml"/>
  <Override PartName="/xl/drawings/drawing2.xml" ContentType="application/vnd.openxmlformats-officedocument.drawing+xml"/>
  <Override PartName="/xl/comments4.xml" ContentType="application/vnd.openxmlformats-officedocument.spreadsheetml.comments+xml"/>
  <Override PartName="/xl/worksheets/sheet4.xml" ContentType="application/vnd.openxmlformats-officedocument.spreadsheetml.worksheet+xml"/>
  <Default Extension="xml" ContentType="application/xml"/>
  <Override PartName="/xl/worksheets/sheet6.xml" ContentType="application/vnd.openxmlformats-officedocument.spreadsheetml.worksheet+xml"/>
  <Override PartName="/docProps/app.xml" ContentType="application/vnd.openxmlformats-officedocument.extended-properties+xml"/>
  <Override PartName="/xl/workbook.xml" ContentType="application/vnd.openxmlformats-officedocument.spreadsheetml.sheet.main+xml"/>
  <Override PartName="/xl/comments1.xml" ContentType="application/vnd.openxmlformats-officedocument.spreadsheetml.comments+xml"/>
  <Override PartName="/xl/worksheets/sheet1.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calcChain.xml" ContentType="application/vnd.openxmlformats-officedocument.spreadsheetml.calcChain+xml"/>
  <Override PartName="/xl/styles.xml" ContentType="application/vnd.openxmlformats-officedocument.spreadsheetml.styles+xml"/>
  <Override PartName="/xl/comments3.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Default Extension="rels" ContentType="application/vnd.openxmlformats-package.relationships+xml"/>
  <Default Extension="bin" ContentType="application/vnd.openxmlformats-officedocument.oleObject"/>
  <Override PartName="/xl/worksheets/sheet5.xml" ContentType="application/vnd.openxmlformats-officedocument.spreadsheetml.worksheet+xml"/>
  <Default Extension="emf" ContentType="image/x-emf"/>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autoCompressPictures="0"/>
  <bookViews>
    <workbookView xWindow="-20" yWindow="-20" windowWidth="22160" windowHeight="20200" tabRatio="819" activeTab="7"/>
  </bookViews>
  <sheets>
    <sheet name="ASA1" sheetId="11" r:id="rId1"/>
    <sheet name="ASA2" sheetId="3" r:id="rId2"/>
    <sheet name="ASA3" sheetId="22" r:id="rId3"/>
    <sheet name="PublishedSum 4" sheetId="16" r:id="rId4"/>
    <sheet name="Salary Sched 5" sheetId="13" r:id="rId5"/>
    <sheet name="Paym 6 (over $2,500)" sheetId="18" r:id="rId6"/>
    <sheet name="Paym 7 ($1000 to $2500)" sheetId="19" r:id="rId7"/>
    <sheet name="Paym 8 ($500 to $999)" sheetId="2" r:id="rId8"/>
    <sheet name="9 Contracts Exceeding 25,000" sheetId="20" r:id="rId9"/>
  </sheet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H45" i="11"/>
  <c r="H47"/>
  <c r="H44"/>
  <c r="D26"/>
  <c r="J44"/>
  <c r="J45"/>
  <c r="D40"/>
  <c r="D46"/>
  <c r="D47"/>
  <c r="K27" i="3"/>
  <c r="K30"/>
  <c r="K34"/>
  <c r="J27"/>
  <c r="J30"/>
  <c r="J34"/>
  <c r="H27"/>
  <c r="H30"/>
  <c r="H34"/>
  <c r="G27"/>
  <c r="G30"/>
  <c r="G34"/>
  <c r="F27"/>
  <c r="F30"/>
  <c r="F34"/>
  <c r="E27"/>
  <c r="E30"/>
  <c r="E34"/>
  <c r="D27"/>
  <c r="D30"/>
  <c r="D34"/>
  <c r="C27"/>
  <c r="C30"/>
  <c r="C34"/>
  <c r="I27"/>
  <c r="I30"/>
  <c r="I34"/>
  <c r="K16"/>
  <c r="J16"/>
  <c r="I16"/>
  <c r="H16"/>
  <c r="G16"/>
  <c r="F16"/>
  <c r="E16"/>
  <c r="D16"/>
  <c r="C16"/>
  <c r="K26" i="22"/>
  <c r="J26"/>
  <c r="I26"/>
  <c r="H26"/>
  <c r="G26"/>
  <c r="F26"/>
  <c r="E26"/>
  <c r="D26"/>
  <c r="C26"/>
  <c r="K21"/>
  <c r="J21"/>
  <c r="H21"/>
  <c r="G21"/>
  <c r="F21"/>
  <c r="E21"/>
  <c r="D21"/>
  <c r="C21"/>
  <c r="K20"/>
  <c r="J20"/>
  <c r="J22"/>
  <c r="H20"/>
  <c r="G20"/>
  <c r="G22"/>
  <c r="F20"/>
  <c r="F22"/>
  <c r="E20"/>
  <c r="E22"/>
  <c r="D20"/>
  <c r="C20"/>
  <c r="C22"/>
  <c r="K11"/>
  <c r="J11"/>
  <c r="J13"/>
  <c r="I11"/>
  <c r="I23"/>
  <c r="H11"/>
  <c r="H13"/>
  <c r="G11"/>
  <c r="F11"/>
  <c r="F13"/>
  <c r="E11"/>
  <c r="D11"/>
  <c r="C11"/>
  <c r="I13"/>
  <c r="K23"/>
  <c r="K27"/>
  <c r="K30"/>
  <c r="K22"/>
  <c r="K13"/>
  <c r="J23"/>
  <c r="J27"/>
  <c r="J30"/>
  <c r="I27"/>
  <c r="I30"/>
  <c r="H22"/>
  <c r="H23"/>
  <c r="H27"/>
  <c r="H30"/>
  <c r="G23"/>
  <c r="G27"/>
  <c r="G30"/>
  <c r="G13"/>
  <c r="F23"/>
  <c r="F27"/>
  <c r="F30"/>
  <c r="E23"/>
  <c r="E27"/>
  <c r="E30"/>
  <c r="E13"/>
  <c r="D22"/>
  <c r="D23"/>
  <c r="D27"/>
  <c r="D30"/>
  <c r="D13"/>
  <c r="C23"/>
  <c r="C27"/>
  <c r="C30"/>
  <c r="C13"/>
  <c r="A4" i="18"/>
  <c r="A3"/>
  <c r="B7" i="19"/>
  <c r="B6"/>
  <c r="B7" i="2"/>
  <c r="B6"/>
  <c r="B23" i="16"/>
  <c r="M22"/>
  <c r="L22"/>
  <c r="K22"/>
  <c r="J22"/>
  <c r="I22"/>
  <c r="H22"/>
  <c r="G22"/>
  <c r="F22"/>
  <c r="E22"/>
  <c r="B21"/>
  <c r="M21"/>
  <c r="L21"/>
  <c r="K21"/>
  <c r="J21"/>
  <c r="I21"/>
  <c r="H21"/>
  <c r="G21"/>
  <c r="F21"/>
  <c r="E21"/>
  <c r="M17"/>
  <c r="L17"/>
  <c r="K17"/>
  <c r="J17"/>
  <c r="I17"/>
  <c r="H17"/>
  <c r="G17"/>
  <c r="F17"/>
  <c r="E17"/>
  <c r="M16"/>
  <c r="L16"/>
  <c r="K16"/>
  <c r="J16"/>
  <c r="I16"/>
  <c r="H16"/>
  <c r="G16"/>
  <c r="F16"/>
  <c r="E16"/>
  <c r="I15"/>
  <c r="H15"/>
  <c r="F15"/>
  <c r="E15"/>
  <c r="M14"/>
  <c r="L14"/>
  <c r="K14"/>
  <c r="J14"/>
  <c r="I14"/>
  <c r="H14"/>
  <c r="G14"/>
  <c r="F14"/>
  <c r="E14"/>
  <c r="M20"/>
  <c r="L20"/>
  <c r="K20"/>
  <c r="J20"/>
  <c r="I20"/>
  <c r="H20"/>
  <c r="G20"/>
  <c r="F20"/>
  <c r="E20"/>
  <c r="M19"/>
  <c r="J19"/>
  <c r="F19"/>
  <c r="E19"/>
  <c r="L18"/>
  <c r="K18"/>
  <c r="I18"/>
  <c r="F18"/>
  <c r="E18"/>
  <c r="B6"/>
  <c r="M23"/>
  <c r="M18"/>
  <c r="L23"/>
  <c r="L19"/>
  <c r="K23"/>
  <c r="J23"/>
  <c r="J18"/>
  <c r="I23"/>
  <c r="I19"/>
  <c r="H19"/>
  <c r="H18"/>
  <c r="H23"/>
  <c r="G19"/>
  <c r="G23"/>
  <c r="G18"/>
  <c r="F23"/>
  <c r="E23"/>
  <c r="B7" i="13"/>
  <c r="B6"/>
</calcChain>
</file>

<file path=xl/comments1.xml><?xml version="1.0" encoding="utf-8"?>
<comments xmlns="http://schemas.openxmlformats.org/spreadsheetml/2006/main">
  <authors>
    <author>DJ Hemberger</author>
  </authors>
  <commentList>
    <comment ref="F8" authorId="0">
      <text>
        <r>
          <rPr>
            <sz val="8"/>
            <color indexed="81"/>
            <rFont val="Tahoma"/>
            <family val="2"/>
          </rPr>
          <t xml:space="preserve">When publishing this report in the newspaper, type requirements must be accordance with 715 ILCS 15/1.
</t>
        </r>
      </text>
    </comment>
    <comment ref="C28" authorId="0">
      <text>
        <r>
          <rPr>
            <b/>
            <sz val="8"/>
            <color indexed="81"/>
            <rFont val="Tahoma"/>
            <family val="2"/>
          </rPr>
          <t xml:space="preserve">As reported on the Fall Housing Report.
</t>
        </r>
        <r>
          <rPr>
            <sz val="8"/>
            <color indexed="81"/>
            <rFont val="Tahoma"/>
            <family val="2"/>
          </rPr>
          <t xml:space="preserve">
</t>
        </r>
      </text>
    </comment>
    <comment ref="G28" authorId="0">
      <text>
        <r>
          <rPr>
            <b/>
            <sz val="8"/>
            <color indexed="81"/>
            <rFont val="Tahoma"/>
            <family val="2"/>
          </rPr>
          <t xml:space="preserve">  Example:  If the tax rate for educational purposes is $1.84 per $100 of EAV, it is shown as 1.8400 not as a percentage of the total tax rate.</t>
        </r>
      </text>
    </comment>
  </commentList>
</comments>
</file>

<file path=xl/comments2.xml><?xml version="1.0" encoding="utf-8"?>
<comments xmlns="http://schemas.openxmlformats.org/spreadsheetml/2006/main">
  <authors>
    <author>DJ Hemberger</author>
  </authors>
  <commentList>
    <comment ref="B8" authorId="0">
      <text>
        <r>
          <rPr>
            <sz val="8"/>
            <color indexed="81"/>
            <rFont val="Tahoma"/>
            <family val="2"/>
          </rPr>
          <t>Other Accrued Assets should include accounts 130, 140, 162, 181, 192.</t>
        </r>
      </text>
    </comment>
    <comment ref="B18" authorId="0">
      <text>
        <r>
          <rPr>
            <sz val="8"/>
            <color indexed="81"/>
            <rFont val="Tahoma"/>
            <family val="2"/>
          </rPr>
          <t>Accrued Liabilities should include accounts 401-405, 411-415, 420, 441, 442, 461.</t>
        </r>
      </text>
    </comment>
  </commentList>
</comments>
</file>

<file path=xl/comments3.xml><?xml version="1.0" encoding="utf-8"?>
<comments xmlns="http://schemas.openxmlformats.org/spreadsheetml/2006/main">
  <authors>
    <author>DJ Hemberger</author>
  </authors>
  <commentList>
    <comment ref="B12" authorId="0">
      <text>
        <r>
          <rPr>
            <sz val="8"/>
            <color indexed="81"/>
            <rFont val="Tahoma"/>
            <family val="2"/>
          </rPr>
          <t>GASB Statement No. 24: Accounting and Financial Reporting for Certain Grants and Other Financial Assistance.  The "On Behalf of" Payments should only be reflected on this page (Lines 40 and 48).</t>
        </r>
      </text>
    </comment>
    <comment ref="B21" authorId="0">
      <text>
        <r>
          <rPr>
            <vertAlign val="superscript"/>
            <sz val="10"/>
            <color indexed="81"/>
            <rFont val="Tahoma"/>
            <family val="2"/>
          </rPr>
          <t>GASB Statement No. 24: Accounting and Financial Reporting for Certain Grants and Other Financial Assistance.  The "On Behalf of" Payments should only be reflected on this page (Lines 40 and 48).</t>
        </r>
      </text>
    </comment>
    <comment ref="B23" authorId="0">
      <text>
        <r>
          <rPr>
            <sz val="8"/>
            <color indexed="81"/>
            <rFont val="Tahoma"/>
            <family val="2"/>
          </rPr>
          <t xml:space="preserve">
Line 39 minus Line 47.</t>
        </r>
      </text>
    </comment>
    <comment ref="B26" authorId="0">
      <text>
        <r>
          <rPr>
            <b/>
            <sz val="8"/>
            <color indexed="81"/>
            <rFont val="Tahoma"/>
            <family val="2"/>
          </rPr>
          <t>Line 51 minus Line 52.</t>
        </r>
      </text>
    </comment>
  </commentList>
</comments>
</file>

<file path=xl/comments4.xml><?xml version="1.0" encoding="utf-8"?>
<comments xmlns="http://schemas.openxmlformats.org/spreadsheetml/2006/main">
  <authors>
    <author>DJ Hemberger</author>
  </authors>
  <commentList>
    <comment ref="C18" authorId="0">
      <text>
        <r>
          <rPr>
            <b/>
            <sz val="8"/>
            <color indexed="81"/>
            <rFont val="Arial"/>
            <family val="2"/>
          </rPr>
          <t xml:space="preserve">
The source of total receipts/revenues from Property Tax, State and Federal Funds and Fees</t>
        </r>
      </text>
    </comment>
  </commentList>
</comments>
</file>

<file path=xl/sharedStrings.xml><?xml version="1.0" encoding="utf-8"?>
<sst xmlns="http://schemas.openxmlformats.org/spreadsheetml/2006/main" count="1672" uniqueCount="1628">
  <si>
    <t>NUMBER OF ATTENDANCE CENTERS</t>
  </si>
  <si>
    <t>FULL-TIME</t>
  </si>
  <si>
    <t>PART-TIME</t>
  </si>
  <si>
    <t>PRE-KINDERGARTEN</t>
  </si>
  <si>
    <t>KINDERGARTEN</t>
  </si>
  <si>
    <t>FIRST</t>
  </si>
  <si>
    <t>SECOND</t>
  </si>
  <si>
    <t>THIRD</t>
  </si>
  <si>
    <t>FOURTH</t>
  </si>
  <si>
    <t>FIFTH</t>
  </si>
  <si>
    <t>SIXTH</t>
  </si>
  <si>
    <t>SEVENTH</t>
  </si>
  <si>
    <t>EIGHTH</t>
  </si>
  <si>
    <t>NINTH</t>
  </si>
  <si>
    <t>TENTH</t>
  </si>
  <si>
    <t>ELEVENTH</t>
  </si>
  <si>
    <t>TWELFTH</t>
  </si>
  <si>
    <t>LAND</t>
  </si>
  <si>
    <t>EQUALIZED ASSESSED VALUATION PER ADA PUPIL</t>
  </si>
  <si>
    <t xml:space="preserve">SPECIAL </t>
  </si>
  <si>
    <t>SPECIAL</t>
  </si>
  <si>
    <t>Salary Range:  Less Than $25,000</t>
  </si>
  <si>
    <t>Salary Range:  $90,000 and over</t>
  </si>
  <si>
    <r>
      <t xml:space="preserve">Excess of Direct Receipts/Revenues Over (Under) </t>
    </r>
    <r>
      <rPr>
        <b/>
        <sz val="8"/>
        <rFont val="Arial"/>
        <family val="2"/>
      </rPr>
      <t>Direct</t>
    </r>
    <r>
      <rPr>
        <sz val="8"/>
        <rFont val="Arial"/>
        <family val="2"/>
      </rPr>
      <t xml:space="preserve"> Disbursements/Expenditures</t>
    </r>
  </si>
  <si>
    <t>CONSTRUCTION IN PROGRESS</t>
  </si>
  <si>
    <t>CAPITAL ASSETS</t>
  </si>
  <si>
    <t>Municipal Retirement/Social Security</t>
  </si>
  <si>
    <t>School District/Joint Agreement Name</t>
  </si>
  <si>
    <t>Address</t>
  </si>
  <si>
    <t>19022-058-0200-00</t>
    <phoneticPr fontId="2" type="noConversion"/>
  </si>
  <si>
    <t>DuPage</t>
    <phoneticPr fontId="2" type="noConversion"/>
  </si>
  <si>
    <t>1860 63rd St., Downers Grove, IL 60516</t>
    <phoneticPr fontId="2" type="noConversion"/>
  </si>
  <si>
    <t>1860 63rd Street, Downers Grove, IL   60516</t>
    <phoneticPr fontId="2" type="noConversion"/>
  </si>
  <si>
    <t>630/719-5800</t>
    <phoneticPr fontId="2" type="noConversion"/>
  </si>
  <si>
    <t>7:30a.m. - 4:00 p.m. M-F</t>
    <phoneticPr fontId="2" type="noConversion"/>
  </si>
  <si>
    <t xml:space="preserve">         YES</t>
  </si>
  <si>
    <t>NUMBER OF PUPILS ENROLLED PER GRADE</t>
  </si>
  <si>
    <t>ASSURANCE</t>
  </si>
  <si>
    <t>Other Changes in Fund Balances</t>
  </si>
  <si>
    <t>Payments over $2,500, excluding wages and salaries.</t>
  </si>
  <si>
    <t>Payments of $500 to $999, excluding wages and salaries.</t>
  </si>
  <si>
    <t>TAX RATE BY FUND (IN %)</t>
  </si>
  <si>
    <t>Payments of $1,000 to $2,500, excluding wages and salaries</t>
  </si>
  <si>
    <t>This listing must be sent to ISBE, and retained within your</t>
  </si>
  <si>
    <t>district/jointagreement administrative office for public inspection.</t>
  </si>
  <si>
    <t>Total Liabilities</t>
  </si>
  <si>
    <t>Total Liabilities and Fund Balances</t>
  </si>
  <si>
    <t>Total Direct Receipts/Revenues</t>
  </si>
  <si>
    <t>Total Receipts/Revenues</t>
  </si>
  <si>
    <t>Total Direct Disbursements/Expenditures</t>
  </si>
  <si>
    <t>Total Disbursements/Expenditures</t>
  </si>
  <si>
    <t xml:space="preserve"> </t>
  </si>
  <si>
    <t>Description</t>
  </si>
  <si>
    <t>GROSS PAYMENT FOR CERTIFICATED PERSONNEL</t>
  </si>
  <si>
    <t>EDUCATIONAL</t>
  </si>
  <si>
    <t>TRANSPORTATION</t>
  </si>
  <si>
    <t>TORT IMMUNITY</t>
  </si>
  <si>
    <t>LEASING</t>
  </si>
  <si>
    <t>OTHER</t>
  </si>
  <si>
    <t>GROSS PAYMENT FOR NON-CERTIFICATED PERSONNEL</t>
  </si>
  <si>
    <t>Salary Range:  $25,000 - $39,999</t>
  </si>
  <si>
    <t>Educational</t>
  </si>
  <si>
    <t>Transportation</t>
  </si>
  <si>
    <t>DISBURSEMENTS/EXPENDITURES</t>
  </si>
  <si>
    <t>RECEIPTS/REVENUES</t>
  </si>
  <si>
    <t>Inventory</t>
  </si>
  <si>
    <t>Investments</t>
  </si>
  <si>
    <t>Other Current Assets</t>
  </si>
  <si>
    <t>LONG-TERM LIABILITIES (500)</t>
  </si>
  <si>
    <t>Reserved Fund Balance</t>
  </si>
  <si>
    <t>Unreserved Fund Balance</t>
  </si>
  <si>
    <t>Investments in General Fixed Assets</t>
  </si>
  <si>
    <t>Local Sources</t>
  </si>
  <si>
    <t>State Sources</t>
  </si>
  <si>
    <t>Federal Sources</t>
  </si>
  <si>
    <t>Instruction</t>
  </si>
  <si>
    <t>Support Services</t>
  </si>
  <si>
    <t>Community Services</t>
  </si>
  <si>
    <t>Debt Services</t>
  </si>
  <si>
    <t>CURRENT LIABILITIES (400)</t>
  </si>
  <si>
    <r>
      <t>ITEM 2.</t>
    </r>
    <r>
      <rPr>
        <sz val="10"/>
        <color indexed="8"/>
        <rFont val="Arial"/>
        <family val="2"/>
      </rPr>
      <t xml:space="preserve"> – Aggregate the value of consideration of all contracts included in item 1 and record the dollar amount below in the space provided.</t>
    </r>
  </si>
  <si>
    <r>
      <t>ITEM 4.</t>
    </r>
    <r>
      <rPr>
        <sz val="10"/>
        <color indexed="8"/>
        <rFont val="Arial"/>
        <family val="2"/>
      </rPr>
      <t xml:space="preserve"> – Aggregate the value of consideration of all contracts included in item 3 and record the dollar amount below in the space provided.</t>
    </r>
  </si>
  <si>
    <t>WORKS OF ART &amp; HISTORICAL TREASURES</t>
  </si>
  <si>
    <t>BUILDING &amp; BUILDING IMPROVEMENTS</t>
  </si>
  <si>
    <t>SITE IMPROVMENTS &amp; INFRASTRUCTURE</t>
  </si>
  <si>
    <t>CAPITALIZED EQUIPMENT</t>
  </si>
  <si>
    <t>Debt Service</t>
  </si>
  <si>
    <t>CURRENT ASSETS (100)</t>
  </si>
  <si>
    <t>(10)</t>
  </si>
  <si>
    <t>(20)</t>
  </si>
  <si>
    <t>(30)</t>
  </si>
  <si>
    <t>(40)</t>
  </si>
  <si>
    <t>(50)</t>
  </si>
  <si>
    <t>(60)</t>
  </si>
  <si>
    <t>(70)</t>
  </si>
  <si>
    <t>(80)</t>
  </si>
  <si>
    <t>(90)</t>
  </si>
  <si>
    <t>Due to Activity Fund Organizations</t>
  </si>
  <si>
    <t>Municipal Retirement &amp; Social Security</t>
  </si>
  <si>
    <t>Working Cash</t>
  </si>
  <si>
    <t>Fire Prevention &amp; Safety</t>
  </si>
  <si>
    <t>OPERATIONS &amp; MAINTENANCE</t>
  </si>
  <si>
    <t>WORKING CASH</t>
  </si>
  <si>
    <t>MUNICIPAL RETIREMENT</t>
  </si>
  <si>
    <t>SOCIAL SECURITY</t>
  </si>
  <si>
    <t>FIRE PREVENTION &amp; SAFETY</t>
  </si>
  <si>
    <t>SPECIAL EDUCATION</t>
  </si>
  <si>
    <t>Other Changes in Fund Balances Increases (Decreases)</t>
  </si>
  <si>
    <t>Operations &amp; Maintenance</t>
  </si>
  <si>
    <t>NUMBER OF NON-CERTIFICATED EMPLOYEES</t>
  </si>
  <si>
    <t>NUMBER OF CERTIFICATED EMPLOYEES</t>
  </si>
  <si>
    <t>SIZE OF DISTRICT IN SQUARE MILES</t>
  </si>
  <si>
    <t>Total Other Sources/Uses of Funds</t>
  </si>
  <si>
    <t>Excess of Receipts/Revenues &amp; Other Sources of Funds (Over/Under) Expenditures/Disbursements &amp; Other Uses of Funds</t>
  </si>
  <si>
    <t>Flow-Through Receipts/Revenues from One District to Another District</t>
  </si>
  <si>
    <t xml:space="preserve">Other Sources/Uses of Funds    </t>
  </si>
  <si>
    <t>Telephone</t>
  </si>
  <si>
    <t>Office Hours</t>
  </si>
  <si>
    <t>Salary Range:  $60,000 and over</t>
  </si>
  <si>
    <t>VALUE</t>
  </si>
  <si>
    <t xml:space="preserve">RCDT NUMBER:  </t>
  </si>
  <si>
    <t xml:space="preserve">    ADDRESS:  </t>
  </si>
  <si>
    <t xml:space="preserve">COUNTY:  </t>
  </si>
  <si>
    <t>Aggregate Amount</t>
  </si>
  <si>
    <r>
      <t xml:space="preserve">SUMMARY: </t>
    </r>
    <r>
      <rPr>
        <sz val="8"/>
        <rFont val="Arial"/>
        <family val="2"/>
      </rPr>
      <t xml:space="preserve"> The following is the Annual Statement of Affairs Summary that is required to be published by the school district/joint agreement for the past fiscal year.</t>
    </r>
  </si>
  <si>
    <t>Salary Range: $40,000 - $59,999</t>
  </si>
  <si>
    <t>Salary Range:  60,000 - $89,999</t>
  </si>
  <si>
    <t>Person, Firm, or Corporation</t>
  </si>
  <si>
    <t xml:space="preserve">The statement of affairs has been made available in the main administrative office of the school district/joint agreement and the required Annual Statement of Affairs Summary has been published in accordance with Section 10-17 of the School Code. </t>
  </si>
  <si>
    <t>PAYMENTS TO PERSON, FIRM, OR CORPORATION OF $500 TO $999</t>
  </si>
  <si>
    <t>ANNUAL STATEMENT OF AFFAIRS FOR THE FISCAL YEAR ENDING</t>
  </si>
  <si>
    <t xml:space="preserve">In conformity with sub-section (c) of Section 10-20.44 of the School Code [105 ILCS 5/10-20.44], the following information is required to be submitted in conjunction with submission of the Annual Statement of Affairs [105 ILCS 5/10-17]. </t>
  </si>
  <si>
    <t>Long-Term Debt Payable</t>
  </si>
  <si>
    <t>STATEMENT OF ASSETS AND LIABILITIES</t>
  </si>
  <si>
    <t>This listing must be retained within your district/joint agreement</t>
  </si>
  <si>
    <t>administrative office for public inspection.</t>
  </si>
  <si>
    <t>This listing must be published in the local newspaper, sent to ISBE, and retained</t>
  </si>
  <si>
    <t>within your district/joint agreement administrative office for public inspection.</t>
  </si>
  <si>
    <t xml:space="preserve">administrative office for public inspection. </t>
  </si>
  <si>
    <t>and retained within the district/joint agreement</t>
  </si>
  <si>
    <t>The summary must be published in the local newspaper.</t>
  </si>
  <si>
    <t>(Section 10-17 of the School Code)</t>
  </si>
  <si>
    <t>Total</t>
  </si>
  <si>
    <t>Total Elementary</t>
  </si>
  <si>
    <t>Total Secondary</t>
  </si>
  <si>
    <t>Total District</t>
  </si>
  <si>
    <t>Total Current Assets</t>
  </si>
  <si>
    <t>ISBE 50-37 (08/2016) ASA16form.xls</t>
  </si>
  <si>
    <t>TOTAL LONG TERM DEBT OUTSTANDING AS OF June 30, 2016</t>
  </si>
  <si>
    <t>AS OF JUNE 30, 2016</t>
  </si>
  <si>
    <t>AND CHANGES IN FUND BALANCE - FOR YEAR ENDING JUNE 30, 2016</t>
  </si>
  <si>
    <t>Beginning Fund Balances - July 1, 2015</t>
  </si>
  <si>
    <t>Ending Fund Balances June 30, 2016</t>
  </si>
  <si>
    <t>This page must be sent to ISBE</t>
  </si>
  <si>
    <t>Taxes Receivable</t>
  </si>
  <si>
    <t>1.  Total number of all contracts awarded by the school district:</t>
  </si>
  <si>
    <t>2.  Total value of all contracts awarded:</t>
  </si>
  <si>
    <t>4.  Total value of contracts awarded to minority owned businesses, female owned businesses, businesses owned by person with disabilities, and locally owned businesses:</t>
  </si>
  <si>
    <t>INSTRUCTIONS:  (See the attached document (pdf) for additional guidance and definitions.)</t>
  </si>
  <si>
    <t>3.  Total number of contracts awarded to minority owned businesses, female owned businesses, businesses owned by persons with disabilities, and locally owned businesses:</t>
  </si>
  <si>
    <t>Statement of Operations as of June 30, 2016</t>
  </si>
  <si>
    <t>ANNUAL STATEMENT OF AFFAIRS SUMMARY FOR FISCAL YEAR ENDING JUNE 30, 2016</t>
  </si>
  <si>
    <r>
      <t>ITEM 1. –</t>
    </r>
    <r>
      <rPr>
        <sz val="10"/>
        <color indexed="8"/>
        <rFont val="Arial"/>
        <family val="2"/>
      </rPr>
      <t xml:space="preserve"> Count only contracts where the consideration exceeds $25,000 over the life of the contract and that were awarded during FY2016 and record the number below in the space provided. Do not include: (1) multi-year contracts awarded prior to FY2016; (2) collective bargaining agreements with district employee groups; and (3) personal services contracts with individual district employees.</t>
    </r>
  </si>
  <si>
    <t>Capital Projects</t>
  </si>
  <si>
    <t>Tort</t>
  </si>
  <si>
    <t>Cash (Accounts 111 thru 115)</t>
  </si>
  <si>
    <t>Interfund Receivables</t>
  </si>
  <si>
    <t>Intergovernmental Accounts Receivable</t>
  </si>
  <si>
    <t>Other Receivables</t>
  </si>
  <si>
    <t>Prepaid Items</t>
  </si>
  <si>
    <t>Interfund Payables</t>
  </si>
  <si>
    <t>Intergovernmental Accounts Payable</t>
  </si>
  <si>
    <t>Contracts Payable</t>
  </si>
  <si>
    <t>Other Payable</t>
  </si>
  <si>
    <t>Loans Payable</t>
  </si>
  <si>
    <t>Salaries &amp; Benefits Payable</t>
  </si>
  <si>
    <t>Payroll Deductions &amp; Withholdings</t>
  </si>
  <si>
    <t>Deferred Revenues &amp; Other Current Liabilities</t>
  </si>
  <si>
    <t>Total Current Liabilities</t>
  </si>
  <si>
    <t>Acct No</t>
  </si>
  <si>
    <t>Payments to Other Districts &amp; Govt Units</t>
  </si>
  <si>
    <t>Other Sources of Funds</t>
  </si>
  <si>
    <t xml:space="preserve">Other Uses of Funds </t>
  </si>
  <si>
    <t>A &amp; R Shared Service Center</t>
  </si>
  <si>
    <t>Able Net, Inc.</t>
  </si>
  <si>
    <t>Adler Planetarium</t>
  </si>
  <si>
    <t>AETNA</t>
  </si>
  <si>
    <t>Affiliated Customer Svc</t>
  </si>
  <si>
    <t>Aires Consulting</t>
  </si>
  <si>
    <t>Alliance Mechanical Services</t>
  </si>
  <si>
    <t>Alternative Communication Services, LLC</t>
  </si>
  <si>
    <t>Ameriprise Financial Svcs</t>
  </si>
  <si>
    <t>Anderson's Bookshop</t>
  </si>
  <si>
    <t>Annuity Premium Reserve Account</t>
  </si>
  <si>
    <t>Apple Financial Services</t>
  </si>
  <si>
    <t>Apple Inc.</t>
  </si>
  <si>
    <t>Aramark</t>
  </si>
  <si>
    <t>Arco Plumbing &amp; Heating</t>
  </si>
  <si>
    <t>Arcon</t>
  </si>
  <si>
    <t>Ascd</t>
  </si>
  <si>
    <t xml:space="preserve">SCHOOL DISTRICT/JOINT AGREEMENT NAME:  </t>
  </si>
  <si>
    <t>CAPITAL PROJECTS</t>
  </si>
  <si>
    <t>DISTRICT EQUALIZED ASSESSED VALUATION (EAV)</t>
  </si>
  <si>
    <t>9 MONTH AVERAGE DAILY ATTENDANCE</t>
  </si>
  <si>
    <t xml:space="preserve">BOND &amp; INTEREST </t>
  </si>
  <si>
    <t>STATEMENT OF REVENUES RECEIVED/REVENUES, EXPENDITURES DISBURSED/EXPENDITURES, OTHER SOURCES/USES</t>
  </si>
  <si>
    <t>Flow-Through Received/Revenue from One District to Another District</t>
  </si>
  <si>
    <t xml:space="preserve">SALARY SCHEDULE OF GROSS PAYMENTS FOR CERTIFICATED PERSONNEL AND NON-CERTIFICATED PERSONNEL </t>
  </si>
  <si>
    <t>PAYMENTS TO PERSON, FIRM, OR CORPORATION OF $1,000 TO $2,500</t>
  </si>
  <si>
    <t>BROOKDALE DECORATING</t>
  </si>
  <si>
    <t>BSN Sports , LLC</t>
  </si>
  <si>
    <t>Canon Financial Services</t>
  </si>
  <si>
    <t>Canon Solutions America</t>
  </si>
  <si>
    <t>Capstone</t>
  </si>
  <si>
    <t>Carolina Biological Supply Company</t>
  </si>
  <si>
    <t>Cdw Government</t>
  </si>
  <si>
    <t>CDW-Government</t>
  </si>
  <si>
    <t>Cedar Valley Express Blower Inc.</t>
  </si>
  <si>
    <t>Central Dupage Hospital</t>
  </si>
  <si>
    <t>Certified Laboratories</t>
  </si>
  <si>
    <t>Committee For Children</t>
  </si>
  <si>
    <t>Community High School District 99</t>
  </si>
  <si>
    <t>Competitive Lawn Service, Inc.</t>
  </si>
  <si>
    <t>Correct Electric, Inc</t>
  </si>
  <si>
    <t>Couros George</t>
  </si>
  <si>
    <t>Cove School</t>
  </si>
  <si>
    <t>CREATIVE SMARTS INC</t>
  </si>
  <si>
    <t>Critical Technology Solutions</t>
  </si>
  <si>
    <t>Rec./Rev. for "On Behalf" Payments</t>
  </si>
  <si>
    <t>Disb./Expend. for "On Behalf" Payments</t>
  </si>
  <si>
    <t>PERCENT OF LONG TERM DEBT OBLIGATED CURRENTLY</t>
  </si>
  <si>
    <t>TOTAL LONG TERM DEBT ALLOWED</t>
  </si>
  <si>
    <t>Elementary</t>
  </si>
  <si>
    <t>High School</t>
  </si>
  <si>
    <t>Unit</t>
  </si>
  <si>
    <t>DISTRICT TYPE</t>
  </si>
  <si>
    <t xml:space="preserve">Note:  For submitting to ISBE, the "Statement of Affairs" can </t>
  </si>
  <si>
    <t>be submitted as one file to avoid separating worksheets.</t>
  </si>
  <si>
    <t>ILLINOIS STATE BOARD OF EDUCATION</t>
  </si>
  <si>
    <t>School Business Services</t>
  </si>
  <si>
    <t>(217)785-8779</t>
  </si>
  <si>
    <t xml:space="preserve">NAME OF NEWSPAPER  WHERE PUBLISHED:  </t>
  </si>
  <si>
    <t>Educational Support Personnel</t>
  </si>
  <si>
    <t>Edwards YMCA</t>
  </si>
  <si>
    <t>Eftps-Taxes</t>
  </si>
  <si>
    <t>Elementary Education Association</t>
  </si>
  <si>
    <t>Elens &amp; Maichin Roofing &amp; Sheet Metal</t>
  </si>
  <si>
    <t>Elim Christian Services</t>
  </si>
  <si>
    <t>Emerald Data Solutions</t>
  </si>
  <si>
    <t>EPS Literacy &amp; Intervention</t>
  </si>
  <si>
    <t>Eric C. Wagner, Cpa</t>
  </si>
  <si>
    <t>Fidelity Investments</t>
  </si>
  <si>
    <t>Filemaker, Inc.</t>
  </si>
  <si>
    <t>Filewave USA</t>
  </si>
  <si>
    <t>Firm Systems</t>
  </si>
  <si>
    <t>First Educational Resources LLC</t>
  </si>
  <si>
    <t>First Student</t>
  </si>
  <si>
    <t>Copies of the detailed Annual Statement of Affairs for the Fiscal Year Ending June 30, 2016 will be available for public inspection in the school district/joint agreement administrative office by December 1, 2016.  Individuals wanting to review this Annual Statement of Affairs should contact:</t>
  </si>
  <si>
    <r>
      <t xml:space="preserve"> Also by </t>
    </r>
    <r>
      <rPr>
        <b/>
        <sz val="8"/>
        <rFont val="Arial"/>
        <family val="2"/>
      </rPr>
      <t>January 15, 2017</t>
    </r>
    <r>
      <rPr>
        <sz val="8"/>
        <rFont val="Arial"/>
        <family val="2"/>
      </rPr>
      <t xml:space="preserve"> the detailed Annual Statement of Affairs for the </t>
    </r>
    <r>
      <rPr>
        <b/>
        <sz val="8"/>
        <rFont val="Arial"/>
        <family val="2"/>
      </rPr>
      <t>Fiscal Year Ending June 30, 2016</t>
    </r>
    <r>
      <rPr>
        <sz val="8"/>
        <rFont val="Arial"/>
        <family val="2"/>
      </rPr>
      <t xml:space="preserve">, will be posted on the Illinois State Board of Education's website@ </t>
    </r>
    <r>
      <rPr>
        <b/>
        <sz val="8"/>
        <rFont val="Arial"/>
        <family val="2"/>
      </rPr>
      <t>www.isbe.net.</t>
    </r>
  </si>
  <si>
    <t>Haggerty Ford</t>
  </si>
  <si>
    <t>Heartland School Solutions</t>
  </si>
  <si>
    <t>Heinemann</t>
  </si>
  <si>
    <t>Helping Hand Autism School</t>
  </si>
  <si>
    <t>Helping Hand Center</t>
  </si>
  <si>
    <t>Herrick Activity Fund</t>
  </si>
  <si>
    <t>Hillcrest Activity Fund</t>
  </si>
  <si>
    <t>Hodges Loizzi Eisenhammer Rodick &amp; Kohn</t>
  </si>
  <si>
    <t>Holy Cow Sports, Inc.</t>
  </si>
  <si>
    <t>Home Depot Credit Services</t>
  </si>
  <si>
    <t>Hornik Engineering</t>
  </si>
  <si>
    <t>Houghton Mifflin Harcourt Publishing Co</t>
  </si>
  <si>
    <t>Humana</t>
  </si>
  <si>
    <t>Hyatt Lodge</t>
  </si>
  <si>
    <t>IAASE</t>
  </si>
  <si>
    <t>Ill State Disbursement</t>
  </si>
  <si>
    <t>Illinois Association Of School Boards</t>
  </si>
  <si>
    <t>Illinois Dept. Of Revenue</t>
  </si>
  <si>
    <t>Illinois Municipal Retirement Fund</t>
  </si>
  <si>
    <r>
      <t xml:space="preserve">ITEM 3. </t>
    </r>
    <r>
      <rPr>
        <sz val="10"/>
        <color indexed="8"/>
        <rFont val="Arial"/>
        <family val="2"/>
      </rPr>
      <t>- Count only contracts where the consideration exceeds $25,000 over the life of the contract that were awarded during FY2016 to minority, female, disabled or local contractors and record the number below in the space provided. Do not include: (1) multi-year contracts awarded prior to FY2016; (2) collective bargaining agreements with district employee groups; and (3) personal services contracts with individual district employees.</t>
    </r>
  </si>
  <si>
    <t>REPORT ON CONTRACTS EXCEEDING $25,000 AWARDED DURING FY2016</t>
  </si>
  <si>
    <t>3M Center</t>
  </si>
  <si>
    <t>LD Products, Inc.</t>
  </si>
  <si>
    <t>Learning A-Z</t>
  </si>
  <si>
    <t>Lend C/O Jen Figurelli</t>
  </si>
  <si>
    <t>Lexia Learning Systems</t>
  </si>
  <si>
    <t>Life Fitness</t>
  </si>
  <si>
    <t>Lincoln Investment Planning</t>
  </si>
  <si>
    <t>Little Friends, Inc.</t>
  </si>
  <si>
    <t>LMC</t>
  </si>
  <si>
    <t>Lombard School District #44</t>
  </si>
  <si>
    <t>Lovitt Blinds</t>
  </si>
  <si>
    <t>Maclyn</t>
  </si>
  <si>
    <t>Marklund</t>
  </si>
  <si>
    <t>Maxim Staffing Solutions</t>
  </si>
  <si>
    <t>Mc Mahan &amp; Sigunick, Ltd</t>
  </si>
  <si>
    <t>Mcgraw-Hill School Education Holdings</t>
  </si>
  <si>
    <t>McMaster-Carr</t>
  </si>
  <si>
    <t>Asset Control Solutions, Inc.</t>
  </si>
  <si>
    <t>Assetgenie, Inc</t>
  </si>
  <si>
    <t>Assurance Fire &amp; Safety, Inc</t>
  </si>
  <si>
    <t>Assurant Employee Benefit</t>
  </si>
  <si>
    <t>AT &amp; T</t>
  </si>
  <si>
    <t>At&amp;T</t>
  </si>
  <si>
    <t>AT&amp;T Long Distance</t>
  </si>
  <si>
    <t>Aurora-Naper Transportation</t>
  </si>
  <si>
    <t>Automatic Building Controls</t>
  </si>
  <si>
    <t>AXA Equitable</t>
  </si>
  <si>
    <t>Baker &amp; Taylor</t>
  </si>
  <si>
    <t>Bandsource</t>
  </si>
  <si>
    <t>Barnes &amp; Noble, Inc.</t>
  </si>
  <si>
    <t>Batavia Public Schools #101</t>
  </si>
  <si>
    <t>BHFX DIGITAL IMAGING</t>
  </si>
  <si>
    <t>Blackboard</t>
  </si>
  <si>
    <t>Blick Art Materials</t>
  </si>
  <si>
    <t>Blooming Color, Inc.</t>
  </si>
  <si>
    <t>Bob Carters Auto Body</t>
  </si>
  <si>
    <t>BrainPOP LLC</t>
  </si>
  <si>
    <t>National Business Furniture</t>
  </si>
  <si>
    <t>Ncpers-Il Imrf</t>
  </si>
  <si>
    <t>NCS Pearson Inc.</t>
  </si>
  <si>
    <t>Ncs Pearson, Inc</t>
  </si>
  <si>
    <t>Ncs Pearson,Inc.</t>
  </si>
  <si>
    <t>Net 56</t>
  </si>
  <si>
    <t>Neuco, Inc</t>
  </si>
  <si>
    <t>New Albertsons Inc.</t>
  </si>
  <si>
    <t>New Connections Academy</t>
  </si>
  <si>
    <t>Nicor Gas</t>
  </si>
  <si>
    <t>Northwest Evaluation Assoc</t>
  </si>
  <si>
    <t>O'Neill Activity Fund</t>
  </si>
  <si>
    <t>O. C. Tanner</t>
  </si>
  <si>
    <t>Online Service</t>
  </si>
  <si>
    <t>Oppenheimer Funds</t>
  </si>
  <si>
    <t>Palos Sports</t>
  </si>
  <si>
    <t>Paper 101</t>
  </si>
  <si>
    <t>Pcs Industries</t>
  </si>
  <si>
    <t>Pearson Education Inc.</t>
  </si>
  <si>
    <t>Pediatric Services Of America</t>
  </si>
  <si>
    <t>Pitney Bowes Inc</t>
  </si>
  <si>
    <t>Prestwick House, Inc</t>
  </si>
  <si>
    <t>Cruise Boiler &amp; Repair</t>
  </si>
  <si>
    <t>CSI Leasing</t>
  </si>
  <si>
    <t>CUSD 200 Business Office</t>
  </si>
  <si>
    <t>Data Control &amp; Research, Ltd.</t>
  </si>
  <si>
    <t>Dell Marketing Lp</t>
  </si>
  <si>
    <t>Delta Education</t>
  </si>
  <si>
    <t>Demco, Inc</t>
  </si>
  <si>
    <t>Devicewear, Llc</t>
  </si>
  <si>
    <t>Discount Two-Way Radio Corporation</t>
  </si>
  <si>
    <t>District #58 Flexible Reserve</t>
  </si>
  <si>
    <t>Downers Grove Custodian/Maintenance</t>
  </si>
  <si>
    <t>Downers Grove Gs #58</t>
  </si>
  <si>
    <t>Downers Grove Sanitary</t>
  </si>
  <si>
    <t>Downers Grove SD58 DR</t>
  </si>
  <si>
    <t>Downers Grove SD58 MR</t>
  </si>
  <si>
    <t>Dupage Credit Union</t>
  </si>
  <si>
    <t>Dupage Federation On Human Svc Reform</t>
  </si>
  <si>
    <t>Dupage Regional Office Of Education</t>
  </si>
  <si>
    <t>Ed-Red</t>
  </si>
  <si>
    <t>Security Benefit Life Ins</t>
  </si>
  <si>
    <t>Sendra Service Corp</t>
  </si>
  <si>
    <t>Septran Student Transportation</t>
  </si>
  <si>
    <t>Shane'S Office Supply</t>
  </si>
  <si>
    <t>Sharp Electronics Corporation</t>
  </si>
  <si>
    <t>Sherwin Williams Co.</t>
  </si>
  <si>
    <t>Shiffler</t>
  </si>
  <si>
    <t>Showbie Inc</t>
  </si>
  <si>
    <t>Simplex Grinnell</t>
  </si>
  <si>
    <t>SNOW MONSTER OF DOWNERS GROVE</t>
  </si>
  <si>
    <t>Soaring Eagle Academy, Inc</t>
  </si>
  <si>
    <t>Sound, Inc</t>
  </si>
  <si>
    <t>Southwest Masonry Inc</t>
  </si>
  <si>
    <t>Speedlink Solutions</t>
  </si>
  <si>
    <t>STANDARD COMPANY</t>
  </si>
  <si>
    <t>Suburban Door Check &amp; Lock</t>
  </si>
  <si>
    <t>Follett School Solutions, Inc</t>
  </si>
  <si>
    <t>Franklin Templeton</t>
  </si>
  <si>
    <t>Frontline Technologies Group, Llc</t>
  </si>
  <si>
    <t>Fusion Academy</t>
  </si>
  <si>
    <t>Gaggle</t>
  </si>
  <si>
    <t>Galic</t>
  </si>
  <si>
    <t>Garaventa Usa Inc.</t>
  </si>
  <si>
    <t>GE Capital</t>
  </si>
  <si>
    <t>Gecrb/Amazon</t>
  </si>
  <si>
    <t>General Binding Corporation</t>
  </si>
  <si>
    <t>Genesis Technologies</t>
  </si>
  <si>
    <t>Giant Steps</t>
  </si>
  <si>
    <t>Glen Stearns Trustee</t>
  </si>
  <si>
    <t>Glenoaks Therapeutic Day School</t>
  </si>
  <si>
    <t>GlenOaks Therapeutic Day School North</t>
  </si>
  <si>
    <t>Government Leasing and Finance, Inc</t>
  </si>
  <si>
    <t>Grainger</t>
  </si>
  <si>
    <t>Group Alternatives, Inc</t>
  </si>
  <si>
    <t>Hacienda Landscaping, Inc</t>
  </si>
  <si>
    <t>U.S. Toy/Constructive Playthings</t>
  </si>
  <si>
    <t>UCP - Sequin of Greater Chicago</t>
  </si>
  <si>
    <t>United States Treasury</t>
  </si>
  <si>
    <t>UNO Construction</t>
  </si>
  <si>
    <t>US Bank</t>
  </si>
  <si>
    <t>Valic</t>
  </si>
  <si>
    <t>Vanguard Energy Services, LLC</t>
  </si>
  <si>
    <t>Vanguard-Annuity</t>
  </si>
  <si>
    <t>Verizon</t>
  </si>
  <si>
    <t>Village Of D.G.-Gasoline</t>
  </si>
  <si>
    <t>Village Of D.G.-Water</t>
  </si>
  <si>
    <t>Village Of Downers Grove</t>
  </si>
  <si>
    <t>Vmware, Inc</t>
  </si>
  <si>
    <t>Vortex Commerical Flooring</t>
  </si>
  <si>
    <t>Waddell &amp; Reed</t>
  </si>
  <si>
    <t>Waddell &amp; Reed Inc</t>
  </si>
  <si>
    <t>Waldschmidt &amp; Associates Mgmt, Inc.</t>
  </si>
  <si>
    <t>Wells Fargo</t>
  </si>
  <si>
    <t>West Interactive Services Corporation</t>
  </si>
  <si>
    <t>West Music Co.</t>
  </si>
  <si>
    <t>Infobase Learning</t>
  </si>
  <si>
    <t>Ing Retirement Plans</t>
  </si>
  <si>
    <t>Ingram Book Company</t>
  </si>
  <si>
    <t>Intelligent Systems Service</t>
  </si>
  <si>
    <t>Interactive Building Solutions</t>
  </si>
  <si>
    <t>INTERSTATE ELECTRONICS COMPANY</t>
  </si>
  <si>
    <t>IXL Learning</t>
  </si>
  <si>
    <t>J. W. Pepper &amp; Son, Inc</t>
  </si>
  <si>
    <t>J. Weston Walch, Publisher</t>
  </si>
  <si>
    <t>Joan Treland &amp; Associates</t>
  </si>
  <si>
    <t>Kidblog</t>
  </si>
  <si>
    <t>Kids Kab</t>
  </si>
  <si>
    <t>Kids Kab Inc</t>
  </si>
  <si>
    <t>Kin-Ko Ace</t>
  </si>
  <si>
    <t>Lakeshore Learning Materials</t>
  </si>
  <si>
    <t>Lamantia Enterprises, Inc</t>
  </si>
  <si>
    <t>Best Buy Business Advantage Account</t>
  </si>
  <si>
    <t>Bilingual Speech Solution</t>
  </si>
  <si>
    <t>Bilingual Therapies</t>
  </si>
  <si>
    <t>Bleacher America, Inc</t>
  </si>
  <si>
    <t>Brodart</t>
  </si>
  <si>
    <t>Brookfield Zoo/Education</t>
  </si>
  <si>
    <t>Bureau Of Education &amp; Research</t>
  </si>
  <si>
    <t>Buttrey Trailer Service</t>
  </si>
  <si>
    <t>Career Cruising</t>
  </si>
  <si>
    <t>Catholic Schools Office</t>
  </si>
  <si>
    <t>Classic Violins Corp</t>
  </si>
  <si>
    <t>Classroom Seating Solutions</t>
  </si>
  <si>
    <t>Clearline</t>
  </si>
  <si>
    <t>Communication Revolving Fund</t>
  </si>
  <si>
    <t>Meridian It Inc.</t>
  </si>
  <si>
    <t>Metlife Insurance Co.</t>
  </si>
  <si>
    <t>Mi-Box Moving &amp; Mobile St</t>
  </si>
  <si>
    <t>Michael's Uniform Company</t>
  </si>
  <si>
    <t>Mid American Energy Company</t>
  </si>
  <si>
    <t>Mid-American Energy Compa</t>
  </si>
  <si>
    <t>Midwest Exterminating Company</t>
  </si>
  <si>
    <t>Miller Cooper &amp; Co., Ltd</t>
  </si>
  <si>
    <t>Mobymax</t>
  </si>
  <si>
    <t>Modern Enterprise Solutions Inc.</t>
  </si>
  <si>
    <t>Monprice, Inc.</t>
  </si>
  <si>
    <t>Movie Licensing Usa</t>
  </si>
  <si>
    <t>Munich Re Stop Loss Inc.</t>
  </si>
  <si>
    <t>Murphy Paving And Sealcoating, Inc</t>
  </si>
  <si>
    <t>Mystery Science Inc.</t>
  </si>
  <si>
    <t>N. Scott Johnson</t>
  </si>
  <si>
    <t>Naperville Psychiatric Ventures</t>
  </si>
  <si>
    <t>Fuzzy Feet</t>
  </si>
  <si>
    <t>Great Books Foundation</t>
  </si>
  <si>
    <t>Gumdrop Cases</t>
  </si>
  <si>
    <t>Gym Closet</t>
  </si>
  <si>
    <t>Helen Petrillo</t>
  </si>
  <si>
    <t>High Rise Security Systems</t>
  </si>
  <si>
    <t>HP Products</t>
  </si>
  <si>
    <t>IASA</t>
  </si>
  <si>
    <t>Illinois Dept. Of Employment</t>
  </si>
  <si>
    <t>IPSD 204</t>
  </si>
  <si>
    <t>James Stanfield Company, Inc</t>
  </si>
  <si>
    <t>Jmt Psychological Service</t>
  </si>
  <si>
    <t>K.R. Bachelder &amp; Co.</t>
  </si>
  <si>
    <t>Kipp'S Lawnmower Sales &amp; Services</t>
  </si>
  <si>
    <t>Lester Activity Fund</t>
  </si>
  <si>
    <t>Library Store, Inc</t>
  </si>
  <si>
    <t>Locker Room</t>
  </si>
  <si>
    <t>Math Unity LLC</t>
  </si>
  <si>
    <t>Putnam Investments/Special Processing</t>
  </si>
  <si>
    <t>Ramrod Distributors Inc</t>
  </si>
  <si>
    <t>Read Naturally</t>
  </si>
  <si>
    <t>Really Good Stuff</t>
  </si>
  <si>
    <t>Reliastar Life Insurance Co.</t>
  </si>
  <si>
    <t>Renaissance Learning, Inc.</t>
  </si>
  <si>
    <t>Republic Services</t>
  </si>
  <si>
    <t>Reserve Account</t>
  </si>
  <si>
    <t>Ricmar Industries</t>
  </si>
  <si>
    <t>Rite-Way Glass, Inc</t>
  </si>
  <si>
    <t>Robert Crown Center for Health Education</t>
  </si>
  <si>
    <t>Salt Creek School District 48</t>
  </si>
  <si>
    <t>Sam Seigars</t>
  </si>
  <si>
    <t>SASED</t>
  </si>
  <si>
    <t>Scholastic</t>
  </si>
  <si>
    <t>School Health Corporation</t>
  </si>
  <si>
    <t>School Improvement Network</t>
  </si>
  <si>
    <t>School Nurse Supply, Inc.</t>
  </si>
  <si>
    <t>School Specialty Inc</t>
  </si>
  <si>
    <t>Raising Digital Natives</t>
  </si>
  <si>
    <t>Roger Stefani Ph.D.</t>
  </si>
  <si>
    <t>Santillana USA</t>
  </si>
  <si>
    <t>School Specialty...</t>
  </si>
  <si>
    <t>Seat Sack, Inc.</t>
  </si>
  <si>
    <t>Seesaw</t>
  </si>
  <si>
    <t>SF Cable, Inc.</t>
  </si>
  <si>
    <t>Signs Now</t>
  </si>
  <si>
    <t>Smekens Education</t>
  </si>
  <si>
    <t>Southpaw Enterprises</t>
  </si>
  <si>
    <t>Speer Financial, Inc.</t>
  </si>
  <si>
    <t>Streamwood Behavioral Health</t>
  </si>
  <si>
    <t>Super Duper Publications</t>
  </si>
  <si>
    <t>Super Green Lawn &amp; Tree</t>
  </si>
  <si>
    <t>Sweetwater</t>
  </si>
  <si>
    <t>The Center</t>
  </si>
  <si>
    <t>The Center/IRC</t>
  </si>
  <si>
    <t>Supplyworks</t>
  </si>
  <si>
    <t>SYNCB/AMAZON</t>
  </si>
  <si>
    <t>T.A. Cummings, Jr. Co.</t>
  </si>
  <si>
    <t>T.A. Cummings/Assured</t>
  </si>
  <si>
    <t>Tchr Retirement Of The St</t>
  </si>
  <si>
    <t>Tci</t>
  </si>
  <si>
    <t>Teacher'S Health Insurance</t>
  </si>
  <si>
    <t>Teachers Retirement System</t>
  </si>
  <si>
    <t>Telesolutions Consultants Llc</t>
  </si>
  <si>
    <t>Terri R Carby</t>
  </si>
  <si>
    <t>Therapy Shoppe, Inc.</t>
  </si>
  <si>
    <t>Think Social Publishing, Inc</t>
  </si>
  <si>
    <t>Thyssenkrupp Elevator Corp</t>
  </si>
  <si>
    <t>Tivoli Theater</t>
  </si>
  <si>
    <t>Total Fire &amp; Safety</t>
  </si>
  <si>
    <t>Tsa Consulting Group</t>
  </si>
  <si>
    <t>Tyler Business Forms</t>
  </si>
  <si>
    <t>Tyler Technologies</t>
  </si>
  <si>
    <t>U. S. Postmaster</t>
  </si>
  <si>
    <t>Workman Publishing Co.</t>
  </si>
  <si>
    <t>4Imprint</t>
  </si>
  <si>
    <t>A To Z All Purpose Rental</t>
  </si>
  <si>
    <t>Academic Therapy Publications</t>
  </si>
  <si>
    <t>American General Life Ins</t>
  </si>
  <si>
    <t>Baudville</t>
  </si>
  <si>
    <t>Bill Kay Chevrolet Geo</t>
  </si>
  <si>
    <t>Brecht's Database Solutions, Inc.</t>
  </si>
  <si>
    <t>Brookes Publishing Co</t>
  </si>
  <si>
    <t>BSN Sports, Inc</t>
  </si>
  <si>
    <t>Buck Services, Inc</t>
  </si>
  <si>
    <t>Cengage Learning</t>
  </si>
  <si>
    <t>Circle Tractor</t>
  </si>
  <si>
    <t>Constant Contact</t>
  </si>
  <si>
    <t>Crowther Roofing &amp; Sheet</t>
  </si>
  <si>
    <t>Curriculum Associates</t>
  </si>
  <si>
    <t>Discount School Supply</t>
  </si>
  <si>
    <t>Westmont Interior Supply House</t>
  </si>
  <si>
    <t>William Mc Gill &amp; Co</t>
  </si>
  <si>
    <t>Woodridge School District #68</t>
  </si>
  <si>
    <t>Worthington Direct</t>
  </si>
  <si>
    <t>Wsb Dept. 2020</t>
  </si>
  <si>
    <t>Xpert Fit Lighting</t>
  </si>
  <si>
    <t>Xtek Partners, Inc.</t>
  </si>
  <si>
    <t>Zaner Bloser, Inc.</t>
  </si>
  <si>
    <t>Zenon Company</t>
  </si>
  <si>
    <t>Zimmerman Consulting, Inc.</t>
  </si>
  <si>
    <t>AAJ, Inc.</t>
  </si>
  <si>
    <t>Adventist Glenoaks TDS/LRC</t>
  </si>
  <si>
    <t>Air Cleaning Specialists, Inc.</t>
  </si>
  <si>
    <t>Air Cycle</t>
  </si>
  <si>
    <t>Alboum &amp; Associates</t>
  </si>
  <si>
    <t>Alexian Bros. Behavioral Health Hospital</t>
  </si>
  <si>
    <t>Allied Waste Services #55</t>
  </si>
  <si>
    <t>Aver Us</t>
  </si>
  <si>
    <t>B &amp; H Photo Video</t>
  </si>
  <si>
    <t>Battery Giant</t>
  </si>
  <si>
    <t>LD Products</t>
  </si>
  <si>
    <t>Lisa Lord</t>
  </si>
  <si>
    <t>Lisle School Dist #202</t>
  </si>
  <si>
    <t>Math Recovery</t>
  </si>
  <si>
    <t>Maximum Printing Co</t>
  </si>
  <si>
    <t>Millard Jewelers Engraving &amp; Gifts</t>
  </si>
  <si>
    <t>Multi Health Systems</t>
  </si>
  <si>
    <t>Musician's Friend</t>
  </si>
  <si>
    <t>NAEIR</t>
  </si>
  <si>
    <t>Nasco</t>
  </si>
  <si>
    <t>News-2-You</t>
  </si>
  <si>
    <t>NoodleTools, Inc.</t>
  </si>
  <si>
    <t>Community Consollidated School Dist #89</t>
  </si>
  <si>
    <t>CPI</t>
  </si>
  <si>
    <t>Cunningham Recreation</t>
  </si>
  <si>
    <t>Daikin Applied</t>
  </si>
  <si>
    <t>Dan Panaraj</t>
  </si>
  <si>
    <t>Daniel O Stamm,  Attorney at Law</t>
  </si>
  <si>
    <t>Different Roads to Learning</t>
  </si>
  <si>
    <t>DMVA</t>
  </si>
  <si>
    <t>Door to Door Direct</t>
  </si>
  <si>
    <t>Downers Grove Park District</t>
  </si>
  <si>
    <t>Dreisilker Electric Motors, Inc</t>
  </si>
  <si>
    <t>Dupage County Health Dept</t>
  </si>
  <si>
    <t>Early Learning Labs</t>
  </si>
  <si>
    <t>Ebsco Information Services</t>
  </si>
  <si>
    <t>Enterprise Newspapers, Inc</t>
  </si>
  <si>
    <t>Epic Sports</t>
  </si>
  <si>
    <t>Flinn Scientific Inc.</t>
  </si>
  <si>
    <t>Frank Cooney Co, Inc.</t>
  </si>
  <si>
    <t>Shaw Media</t>
  </si>
  <si>
    <t>Shinfan Stephanie Chang</t>
  </si>
  <si>
    <t>Shred First</t>
  </si>
  <si>
    <t>Spanish Translation Services</t>
  </si>
  <si>
    <t>SpellingCity.com, Inc.</t>
  </si>
  <si>
    <t>Spirit Monkey</t>
  </si>
  <si>
    <t>Stay Online Corp</t>
  </si>
  <si>
    <t>Stoller International, Inc</t>
  </si>
  <si>
    <t>Susana Rabin</t>
  </si>
  <si>
    <t>Swan</t>
  </si>
  <si>
    <t>Teacher Direct</t>
  </si>
  <si>
    <t>TPC TRAINCO</t>
  </si>
  <si>
    <t>United Analytical Service</t>
  </si>
  <si>
    <t>University Of Illinois</t>
  </si>
  <si>
    <t>Upstart</t>
  </si>
  <si>
    <t>Warehouse Direct</t>
  </si>
  <si>
    <t>West Chicago School District 33</t>
  </si>
  <si>
    <t>Westmont Tile, Inc.</t>
  </si>
  <si>
    <t>Wolf Pack Consulting, LLC</t>
  </si>
  <si>
    <t xml:space="preserve">Bufis, Mackenzie  </t>
  </si>
  <si>
    <t>Maxi-Aids Inc.</t>
  </si>
  <si>
    <t>Menard Consulting, Inc</t>
  </si>
  <si>
    <t>Midco Inc.</t>
  </si>
  <si>
    <t>Mile High Net Stores -TheWritingPenStore</t>
  </si>
  <si>
    <t>Minnesota Memory</t>
  </si>
  <si>
    <t>Museum Of Science &amp; Industry</t>
  </si>
  <si>
    <t>Naperville Chinese School</t>
  </si>
  <si>
    <t>Office Depot</t>
  </si>
  <si>
    <t>Otto Bock Healthcare</t>
  </si>
  <si>
    <t>Palmer Packaging Inc</t>
  </si>
  <si>
    <t>Partition Pros</t>
  </si>
  <si>
    <t>Pitney-Bowes</t>
  </si>
  <si>
    <t>Positive Promotions</t>
  </si>
  <si>
    <t>Precision Data Products</t>
  </si>
  <si>
    <t>Princeton Watches</t>
  </si>
  <si>
    <t>Prufrock Press</t>
  </si>
  <si>
    <t>QuaverMusic.com LLC</t>
  </si>
  <si>
    <t>Quill Corporation</t>
  </si>
  <si>
    <t xml:space="preserve">Rohrer, Lindsay  </t>
  </si>
  <si>
    <t xml:space="preserve">Schwenker, Whitney  </t>
  </si>
  <si>
    <t xml:space="preserve">Andrews, Erik  </t>
  </si>
  <si>
    <t xml:space="preserve">Anzelmo, Emily  </t>
  </si>
  <si>
    <t xml:space="preserve">Bartkowiak, Kerri  </t>
  </si>
  <si>
    <t xml:space="preserve">Brinkman, Ann W </t>
  </si>
  <si>
    <t xml:space="preserve">Brouwer, Theresa Marie </t>
  </si>
  <si>
    <t xml:space="preserve">Carlson, Angela E </t>
  </si>
  <si>
    <t xml:space="preserve">Casey, Kathleen  </t>
  </si>
  <si>
    <t xml:space="preserve">Choinski, Caitlin  </t>
  </si>
  <si>
    <t xml:space="preserve">Claussen, Grace  </t>
  </si>
  <si>
    <t xml:space="preserve">Cunningham, Elynn  </t>
  </si>
  <si>
    <t xml:space="preserve">Cunningham, Matthew  </t>
  </si>
  <si>
    <t xml:space="preserve">Demlow, Anna  </t>
  </si>
  <si>
    <t xml:space="preserve">Dennis, Lawrence M </t>
  </si>
  <si>
    <t xml:space="preserve">Diamond, Lauren  </t>
  </si>
  <si>
    <t xml:space="preserve">Donnelly, Patrick  </t>
  </si>
  <si>
    <t xml:space="preserve">Doty, Lindsay  </t>
  </si>
  <si>
    <t>Trane U.S.</t>
  </si>
  <si>
    <t>Triarco</t>
  </si>
  <si>
    <t>Troxell Communications</t>
  </si>
  <si>
    <t>Tumbleweed Press, Inc.</t>
  </si>
  <si>
    <t>Valley View School Dist 365-U</t>
  </si>
  <si>
    <t>Vernier Software &amp; Technology</t>
  </si>
  <si>
    <t>Victor Shade Company</t>
  </si>
  <si>
    <t>Villa Park School District #45</t>
  </si>
  <si>
    <t>Village of Downers Grove.</t>
  </si>
  <si>
    <t>Village of Romeoville Fire Academy</t>
  </si>
  <si>
    <t>Washburn Machinery</t>
  </si>
  <si>
    <t>Waukegan Roofing Co, Inc</t>
  </si>
  <si>
    <t>Wenger Corporation</t>
  </si>
  <si>
    <t>West Suburban Sew-Vac Inc</t>
  </si>
  <si>
    <t>Willson Consultig</t>
  </si>
  <si>
    <t>Wisconsin Center For Education Products</t>
  </si>
  <si>
    <t xml:space="preserve">Michiels, Beth L </t>
  </si>
  <si>
    <t xml:space="preserve">Miller, Eric  </t>
  </si>
  <si>
    <t xml:space="preserve">Millsap, Tracy  </t>
  </si>
  <si>
    <t xml:space="preserve">Mimbs, Danielle  </t>
  </si>
  <si>
    <t xml:space="preserve">Montes, Nicole  </t>
  </si>
  <si>
    <t xml:space="preserve">Musial, Kimberly  </t>
  </si>
  <si>
    <t xml:space="preserve">Nagle, Kristen  </t>
  </si>
  <si>
    <t xml:space="preserve">O'Reilly, Hayley  </t>
  </si>
  <si>
    <t xml:space="preserve">Popovich, Kaitlin  </t>
  </si>
  <si>
    <t xml:space="preserve">Probert, Stacey  </t>
  </si>
  <si>
    <t xml:space="preserve">Probst, Alecia  </t>
  </si>
  <si>
    <t xml:space="preserve">Prosser, Lauren  </t>
  </si>
  <si>
    <t xml:space="preserve">Quealy, Bridget  </t>
  </si>
  <si>
    <t xml:space="preserve">Quill, Ashley Marie </t>
  </si>
  <si>
    <t xml:space="preserve">Ramadani, Elizabeth  </t>
  </si>
  <si>
    <t xml:space="preserve">Sanders, Michelle  </t>
  </si>
  <si>
    <t xml:space="preserve">Sanfillippo, Brittany  </t>
  </si>
  <si>
    <t xml:space="preserve">Scott, Mary  </t>
  </si>
  <si>
    <t xml:space="preserve">Siemek, Stephen  </t>
  </si>
  <si>
    <t xml:space="preserve">Sims, Karen  </t>
  </si>
  <si>
    <t xml:space="preserve">Skolimowski, Jennifer  </t>
  </si>
  <si>
    <t xml:space="preserve">Sorensen, Rebekah  </t>
  </si>
  <si>
    <t>Eckwall James</t>
  </si>
  <si>
    <t>Education Foundation</t>
  </si>
  <si>
    <t>Educational Design, LLC</t>
  </si>
  <si>
    <t>Epromos</t>
  </si>
  <si>
    <t>Gene's Tire Service</t>
  </si>
  <si>
    <t>HADLEY ASSOCIATES, INC</t>
  </si>
  <si>
    <t>HappyNumbers.com</t>
  </si>
  <si>
    <t>Harcourt Outlines, Inc.</t>
  </si>
  <si>
    <t>Helpsystems, Llc</t>
  </si>
  <si>
    <t>Illinois Language &amp; Litteracy Council</t>
  </si>
  <si>
    <t>Illinois State University</t>
  </si>
  <si>
    <t>ILMEA State Office</t>
  </si>
  <si>
    <t>Independent Outdoor Ltd</t>
  </si>
  <si>
    <t>Institute For Educational</t>
  </si>
  <si>
    <t>ITW Food Equipment Group LLC</t>
  </si>
  <si>
    <t>Jessica Downes</t>
  </si>
  <si>
    <t>Jnr Safety</t>
  </si>
  <si>
    <t>Joanna Brzostowski</t>
  </si>
  <si>
    <t xml:space="preserve">Brinkman, Ashley R </t>
  </si>
  <si>
    <t xml:space="preserve">Bucaro, Laura K </t>
  </si>
  <si>
    <t xml:space="preserve">Cadard, Jackelyn L </t>
  </si>
  <si>
    <t xml:space="preserve">Callaghan, Jo L </t>
  </si>
  <si>
    <t xml:space="preserve">Cannek, Mary V </t>
  </si>
  <si>
    <t xml:space="preserve">Carey, Jenna L </t>
  </si>
  <si>
    <t xml:space="preserve">Caton, Charles E </t>
  </si>
  <si>
    <t xml:space="preserve">Cavanagh, Whitney  </t>
  </si>
  <si>
    <t xml:space="preserve">Cerny, Brittany  </t>
  </si>
  <si>
    <t xml:space="preserve">Claver, Diane  </t>
  </si>
  <si>
    <t xml:space="preserve">Coleman, Kelly  </t>
  </si>
  <si>
    <t xml:space="preserve">D'Angelo, Matthew J </t>
  </si>
  <si>
    <t xml:space="preserve">Daca, Carrie Lynn </t>
  </si>
  <si>
    <t xml:space="preserve">De Marco, Kelly Jean </t>
  </si>
  <si>
    <t xml:space="preserve">Del Monico, Kendall  </t>
  </si>
  <si>
    <t xml:space="preserve">DeLeon, Karina  </t>
  </si>
  <si>
    <t xml:space="preserve">Donahue, Susan M </t>
  </si>
  <si>
    <t xml:space="preserve">Doose, Michele  </t>
  </si>
  <si>
    <t xml:space="preserve">Dunham, Ty F </t>
  </si>
  <si>
    <t>Nutoys Leisure Products</t>
  </si>
  <si>
    <t>Oriental Trading Company</t>
  </si>
  <si>
    <t>Ozinga Ready Mix Concrete, Inc.</t>
  </si>
  <si>
    <t>PLS Financial Solutions of Illinois Inc</t>
  </si>
  <si>
    <t>Pro-Ed, Inc.</t>
  </si>
  <si>
    <t>PSUG Events</t>
  </si>
  <si>
    <t>Purchase Power</t>
  </si>
  <si>
    <t>Rails</t>
  </si>
  <si>
    <t>READY REFRESH BY NESTLE</t>
  </si>
  <si>
    <t>Rochester 100, Inc.</t>
  </si>
  <si>
    <t>Rocket Math, LLC</t>
  </si>
  <si>
    <t>S&amp;H Manufacturing Company</t>
  </si>
  <si>
    <t>School Outfitters</t>
  </si>
  <si>
    <t>Scope Shoppe, Inc</t>
  </si>
  <si>
    <t>Sehi Computer Products, Inc</t>
  </si>
  <si>
    <t>Seton Identification Products</t>
  </si>
  <si>
    <t xml:space="preserve">Hahn, Genevieve  </t>
  </si>
  <si>
    <t xml:space="preserve">Haushahn, Joshua  </t>
  </si>
  <si>
    <t xml:space="preserve">Hesterman, Leslie  </t>
  </si>
  <si>
    <t xml:space="preserve">Homel, Bernice  </t>
  </si>
  <si>
    <t xml:space="preserve">Hopkins, Kristina L </t>
  </si>
  <si>
    <t xml:space="preserve">Howland, Heather  </t>
  </si>
  <si>
    <t xml:space="preserve">Hudecek, Sandra  </t>
  </si>
  <si>
    <t xml:space="preserve">Hurckes, Katherine M </t>
  </si>
  <si>
    <t xml:space="preserve">Iaquinto, Julie K </t>
  </si>
  <si>
    <t xml:space="preserve">Ibarra Lorence, Maria  </t>
  </si>
  <si>
    <t xml:space="preserve">Jackson, Irene  </t>
  </si>
  <si>
    <t xml:space="preserve">Jacobs, Deanna  </t>
  </si>
  <si>
    <t xml:space="preserve">Jeris, Venessa  </t>
  </si>
  <si>
    <t xml:space="preserve">Jezek, Katharine  </t>
  </si>
  <si>
    <t xml:space="preserve">Judycki, Bray E </t>
  </si>
  <si>
    <t xml:space="preserve">Jurinek, Kara  </t>
  </si>
  <si>
    <t xml:space="preserve">Kamano, Elizabeth E </t>
  </si>
  <si>
    <t xml:space="preserve">Kaminski, Christine  </t>
  </si>
  <si>
    <t xml:space="preserve">Kehm, Randi M </t>
  </si>
  <si>
    <t xml:space="preserve">Kincaid Jr, Barry W </t>
  </si>
  <si>
    <t xml:space="preserve">Kircik, Kelly  </t>
  </si>
  <si>
    <t xml:space="preserve">Konny, Collin  </t>
  </si>
  <si>
    <t xml:space="preserve">Capizzi, Melissa  </t>
  </si>
  <si>
    <t xml:space="preserve">Carney, Lucille M </t>
  </si>
  <si>
    <t xml:space="preserve">Endres, Kristen  </t>
  </si>
  <si>
    <t xml:space="preserve">Farrow, Kelly L </t>
  </si>
  <si>
    <t xml:space="preserve">Fiene, Madelyn  </t>
  </si>
  <si>
    <t xml:space="preserve">Gorvett, Kathryn  </t>
  </si>
  <si>
    <t xml:space="preserve">Hale, Rebecca A </t>
  </si>
  <si>
    <t xml:space="preserve">Maginity, Jennifer  </t>
  </si>
  <si>
    <t xml:space="preserve">Manzi, Mark  </t>
  </si>
  <si>
    <t xml:space="preserve">Mondale, Lisa  </t>
  </si>
  <si>
    <t xml:space="preserve">Poggensee, Christine  </t>
  </si>
  <si>
    <t xml:space="preserve">Schnitzer, Robert  </t>
  </si>
  <si>
    <t xml:space="preserve">Swade, James R </t>
  </si>
  <si>
    <t xml:space="preserve">Thomas, Paula M </t>
  </si>
  <si>
    <t xml:space="preserve">Webeler, Marybeth  </t>
  </si>
  <si>
    <t xml:space="preserve">Welch, Linda  </t>
  </si>
  <si>
    <t xml:space="preserve">Zaander, Paul  </t>
  </si>
  <si>
    <t xml:space="preserve">Carlson, Heidi  </t>
  </si>
  <si>
    <t xml:space="preserve">Grant, Karen E </t>
  </si>
  <si>
    <t xml:space="preserve">Hazen, Catherine  </t>
  </si>
  <si>
    <t xml:space="preserve">Hecht, Janet  </t>
  </si>
  <si>
    <t xml:space="preserve">Munizzo, Sandra  </t>
  </si>
  <si>
    <t xml:space="preserve">Rodriguez, Ariel  </t>
  </si>
  <si>
    <t xml:space="preserve">McPherrin, Jamie  </t>
  </si>
  <si>
    <t xml:space="preserve">McSherry, Kimberly  </t>
  </si>
  <si>
    <t xml:space="preserve">Mellott, Kelly K </t>
  </si>
  <si>
    <t xml:space="preserve">Micele, Alicia A </t>
  </si>
  <si>
    <t xml:space="preserve">Miller, Amanda M </t>
  </si>
  <si>
    <t xml:space="preserve">Miller, Patricia Ducey </t>
  </si>
  <si>
    <t xml:space="preserve">Minardi, Lauren  </t>
  </si>
  <si>
    <t xml:space="preserve">Mitchell, Alison  </t>
  </si>
  <si>
    <t xml:space="preserve">Mitzel, Kristen  </t>
  </si>
  <si>
    <t xml:space="preserve">Modine, Louise  </t>
  </si>
  <si>
    <t xml:space="preserve">Mommsen, Joan  </t>
  </si>
  <si>
    <t xml:space="preserve">Morgan, Katelyn P </t>
  </si>
  <si>
    <t xml:space="preserve">Moriarty, Tracy  </t>
  </si>
  <si>
    <t xml:space="preserve">Murphy, Dana L </t>
  </si>
  <si>
    <t xml:space="preserve">Murphy, Susan F </t>
  </si>
  <si>
    <t xml:space="preserve">Novotny, Laura E </t>
  </si>
  <si>
    <t xml:space="preserve">O'Connor, Kathleen  </t>
  </si>
  <si>
    <t xml:space="preserve">Oakley, Jill  </t>
  </si>
  <si>
    <t xml:space="preserve">Padilla, Katherine  </t>
  </si>
  <si>
    <t xml:space="preserve">Eckdahl, Melissa A </t>
  </si>
  <si>
    <t xml:space="preserve">Forzley, Christina  </t>
  </si>
  <si>
    <t xml:space="preserve">Grisamore, Emma Louise </t>
  </si>
  <si>
    <t xml:space="preserve">Groch, Lisa  </t>
  </si>
  <si>
    <t xml:space="preserve">Hamilton, Kathleen  </t>
  </si>
  <si>
    <t xml:space="preserve">Hochstetter, Carli  </t>
  </si>
  <si>
    <t xml:space="preserve">Hummel, Julie  </t>
  </si>
  <si>
    <t xml:space="preserve">Isek, Laura  </t>
  </si>
  <si>
    <t xml:space="preserve">Janowitz, Julie  </t>
  </si>
  <si>
    <t xml:space="preserve">Kostellic, Addie  </t>
  </si>
  <si>
    <t xml:space="preserve">Krumwiede, Kris A </t>
  </si>
  <si>
    <t xml:space="preserve">Kupisch, Andrew  </t>
  </si>
  <si>
    <t xml:space="preserve">Lindberg, Jamie C </t>
  </si>
  <si>
    <t xml:space="preserve">MacKerell, Julie  </t>
  </si>
  <si>
    <t xml:space="preserve">Main, Katherine T </t>
  </si>
  <si>
    <t xml:space="preserve">Marino, Liana  </t>
  </si>
  <si>
    <t xml:space="preserve">Matson, Katherine  </t>
  </si>
  <si>
    <t xml:space="preserve">McDermott, Brooke  </t>
  </si>
  <si>
    <t xml:space="preserve">Mcginness, Theodore  </t>
  </si>
  <si>
    <t xml:space="preserve">Sombeck, Sharlyn  </t>
  </si>
  <si>
    <t xml:space="preserve">Springer, Diana  </t>
  </si>
  <si>
    <t xml:space="preserve">Squires, Tasha  </t>
  </si>
  <si>
    <t xml:space="preserve">Stedman, Deborah  </t>
  </si>
  <si>
    <t xml:space="preserve">Steiner, Kristen C </t>
  </si>
  <si>
    <t xml:space="preserve">Sullivan, Colleen  </t>
  </si>
  <si>
    <t xml:space="preserve">Swade, Alison  </t>
  </si>
  <si>
    <t xml:space="preserve">Swade, Matthew J </t>
  </si>
  <si>
    <t xml:space="preserve">Swimmer, Stacy I </t>
  </si>
  <si>
    <t xml:space="preserve">Tartaglione, Jennifer  </t>
  </si>
  <si>
    <t xml:space="preserve">Thornton, Jamie L </t>
  </si>
  <si>
    <t xml:space="preserve">Tokarski, Carol  </t>
  </si>
  <si>
    <t xml:space="preserve">Trezzo, Nicole  </t>
  </si>
  <si>
    <t xml:space="preserve">Ubben, Adam  </t>
  </si>
  <si>
    <t xml:space="preserve">Van Zant, Jennifer  </t>
  </si>
  <si>
    <t xml:space="preserve">Vanmilligen, Nicole  </t>
  </si>
  <si>
    <t xml:space="preserve">Walker, Leslie E </t>
  </si>
  <si>
    <t xml:space="preserve">Walters, Julie  </t>
  </si>
  <si>
    <t xml:space="preserve">Ward, Kristen  </t>
  </si>
  <si>
    <t xml:space="preserve">Wesolowski, Elizabeth  </t>
  </si>
  <si>
    <t xml:space="preserve">White, Mark Francis </t>
  </si>
  <si>
    <t xml:space="preserve">Wielgolewski, Mallory M </t>
  </si>
  <si>
    <t xml:space="preserve">Szuck, Philip  </t>
  </si>
  <si>
    <t xml:space="preserve">Underdown, Jill M </t>
  </si>
  <si>
    <t xml:space="preserve">Vivona, Maura  </t>
  </si>
  <si>
    <t xml:space="preserve">Winter, Kyle  </t>
  </si>
  <si>
    <t xml:space="preserve">Yehnert, Jessica  </t>
  </si>
  <si>
    <t xml:space="preserve">Zalduendo, Kelly  </t>
  </si>
  <si>
    <t xml:space="preserve">Baca, Nicole  </t>
  </si>
  <si>
    <t xml:space="preserve">Barker, Susan J </t>
  </si>
  <si>
    <t xml:space="preserve">Barnas, Brian  </t>
  </si>
  <si>
    <t xml:space="preserve">Bartosiewicz, Elizabeth  </t>
  </si>
  <si>
    <t xml:space="preserve">Batkiewicz, Julie  </t>
  </si>
  <si>
    <t xml:space="preserve">Beard, Meghan L </t>
  </si>
  <si>
    <t xml:space="preserve">Bennett, Amber  </t>
  </si>
  <si>
    <t xml:space="preserve">Bennett, Thomas V </t>
  </si>
  <si>
    <t xml:space="preserve">Bergamini, Carla  </t>
  </si>
  <si>
    <t xml:space="preserve">Berger, Jeffrey  </t>
  </si>
  <si>
    <t xml:space="preserve">Bidlencik, Ashley  </t>
  </si>
  <si>
    <t xml:space="preserve">Blackburn, Kate  </t>
  </si>
  <si>
    <t xml:space="preserve">Bloom, Deanna D </t>
  </si>
  <si>
    <t xml:space="preserve">Boyce, Catherine A </t>
  </si>
  <si>
    <t xml:space="preserve">Brejcha, Colleen A </t>
  </si>
  <si>
    <t xml:space="preserve">Bresnahan, Maureen  </t>
  </si>
  <si>
    <t xml:space="preserve">Bouhuys, Jane  </t>
  </si>
  <si>
    <t xml:space="preserve">Bowers, Ronald  </t>
  </si>
  <si>
    <t xml:space="preserve">Box, Gwendolyn W </t>
  </si>
  <si>
    <t xml:space="preserve">Breault, Sabrina E </t>
  </si>
  <si>
    <t xml:space="preserve">Brost, Sarah  </t>
  </si>
  <si>
    <t xml:space="preserve">Bruebach, Robin  </t>
  </si>
  <si>
    <t xml:space="preserve">Burgess, Brad E </t>
  </si>
  <si>
    <t xml:space="preserve">Burkhardt, Linda  </t>
  </si>
  <si>
    <t xml:space="preserve">Capraro, Tracy  </t>
  </si>
  <si>
    <t xml:space="preserve">Carney, Joanna C </t>
  </si>
  <si>
    <t xml:space="preserve">Ceas, Kris E </t>
  </si>
  <si>
    <t xml:space="preserve">Cepeda, Patricia  </t>
  </si>
  <si>
    <t xml:space="preserve">Chick-Kielczynski, Kathryn  </t>
  </si>
  <si>
    <t xml:space="preserve">Chmel, Maureen A </t>
  </si>
  <si>
    <t xml:space="preserve">Ciamprone, Gina  </t>
  </si>
  <si>
    <t xml:space="preserve">Clavenna, Christine  </t>
  </si>
  <si>
    <t xml:space="preserve">Coates, Stephanie M </t>
  </si>
  <si>
    <t xml:space="preserve">Coglianese, Anthony J </t>
  </si>
  <si>
    <t xml:space="preserve">Dunlap, Jennifer D </t>
  </si>
  <si>
    <t xml:space="preserve">Dupass, Megan K </t>
  </si>
  <si>
    <t xml:space="preserve">Dvoracek, Daniel  </t>
  </si>
  <si>
    <t xml:space="preserve">Dvorak, Debra  </t>
  </si>
  <si>
    <t xml:space="preserve">Eakley, Colleen  </t>
  </si>
  <si>
    <t xml:space="preserve">Edwards, Carrie A </t>
  </si>
  <si>
    <t xml:space="preserve">Elford, Lucy  </t>
  </si>
  <si>
    <t xml:space="preserve">Fazzini, Lia  </t>
  </si>
  <si>
    <t xml:space="preserve">Felker, Sara  </t>
  </si>
  <si>
    <t xml:space="preserve">Finnegan, Megan S </t>
  </si>
  <si>
    <t xml:space="preserve">Fiorenzi, Christine  </t>
  </si>
  <si>
    <t xml:space="preserve">Fisher, Kimberly A </t>
  </si>
  <si>
    <t xml:space="preserve">Fragel, Charleen  </t>
  </si>
  <si>
    <t xml:space="preserve">Frederickson, Timothy  </t>
  </si>
  <si>
    <t xml:space="preserve">Fulton, Tara  </t>
  </si>
  <si>
    <t xml:space="preserve">Gorman, Jennifer  </t>
  </si>
  <si>
    <t xml:space="preserve">Gray, Amy  </t>
  </si>
  <si>
    <t xml:space="preserve">Gray, Krystal  </t>
  </si>
  <si>
    <t xml:space="preserve">Grecco, Georgann E </t>
  </si>
  <si>
    <t xml:space="preserve">Greene, Jessica  </t>
  </si>
  <si>
    <t xml:space="preserve">Gilbert, Marla  </t>
  </si>
  <si>
    <t xml:space="preserve">Gross, Steven  </t>
  </si>
  <si>
    <t xml:space="preserve">Haidle, Donna  </t>
  </si>
  <si>
    <t xml:space="preserve">Hatlen, Elizabeth M </t>
  </si>
  <si>
    <t xml:space="preserve">Henry, Jill  </t>
  </si>
  <si>
    <t xml:space="preserve">Hickey, Kerri L </t>
  </si>
  <si>
    <t xml:space="preserve">Hildreth, Nancy K </t>
  </si>
  <si>
    <t xml:space="preserve">Ingersoll, Jane  </t>
  </si>
  <si>
    <t xml:space="preserve">Jakes, Stacey  </t>
  </si>
  <si>
    <t xml:space="preserve">Johnson, Sandra K </t>
  </si>
  <si>
    <t xml:space="preserve">Jones, Desmond  </t>
  </si>
  <si>
    <t xml:space="preserve">Justis, Charles T </t>
  </si>
  <si>
    <t xml:space="preserve">Kasicki, Marina  </t>
  </si>
  <si>
    <t xml:space="preserve">Kehoe, Anne  </t>
  </si>
  <si>
    <t xml:space="preserve">Kilgore, William  </t>
  </si>
  <si>
    <t xml:space="preserve">Kilner, Amy  </t>
  </si>
  <si>
    <t xml:space="preserve">Kmak, Judy  </t>
  </si>
  <si>
    <t xml:space="preserve">Koncius, Ruta L </t>
  </si>
  <si>
    <t xml:space="preserve">Kostelny, Kathy L </t>
  </si>
  <si>
    <t xml:space="preserve">Krugman, Michael  </t>
  </si>
  <si>
    <t xml:space="preserve">Kuruzar, Sharon  </t>
  </si>
  <si>
    <t xml:space="preserve">LaVia, Terri  </t>
  </si>
  <si>
    <t xml:space="preserve">Leff, Sandra M </t>
  </si>
  <si>
    <t xml:space="preserve">Lekic-Nedic, Tanya  </t>
  </si>
  <si>
    <t xml:space="preserve">Kotor, Jennifer  </t>
  </si>
  <si>
    <t xml:space="preserve">Kozlowski, Amy  </t>
  </si>
  <si>
    <t xml:space="preserve">Krygeris, Debra A </t>
  </si>
  <si>
    <t xml:space="preserve">La Pointe, Christine M </t>
  </si>
  <si>
    <t xml:space="preserve">Leach, Traci  </t>
  </si>
  <si>
    <t xml:space="preserve">Lebbing, Kelly  </t>
  </si>
  <si>
    <t xml:space="preserve">Leiser, Matthew  </t>
  </si>
  <si>
    <t xml:space="preserve">Levy, Elizabeth A </t>
  </si>
  <si>
    <t xml:space="preserve">Lewis, Lindsey E </t>
  </si>
  <si>
    <t xml:space="preserve">Linko, Bradley  </t>
  </si>
  <si>
    <t xml:space="preserve">Lopez, Sheri  </t>
  </si>
  <si>
    <t xml:space="preserve">Loversky, Mary  </t>
  </si>
  <si>
    <t xml:space="preserve">Luciano, Robert  </t>
  </si>
  <si>
    <t xml:space="preserve">Lukes, Elizabeth  </t>
  </si>
  <si>
    <t xml:space="preserve">Lyons, Cheryl  </t>
  </si>
  <si>
    <t xml:space="preserve">MacArtney, Jennifer D </t>
  </si>
  <si>
    <t xml:space="preserve">Macdonald, Meghan  </t>
  </si>
  <si>
    <t xml:space="preserve">Magliola, Dawn  </t>
  </si>
  <si>
    <t xml:space="preserve">Mahay, Kathleen  </t>
  </si>
  <si>
    <t xml:space="preserve">Maycan, Michele  </t>
  </si>
  <si>
    <t xml:space="preserve">McIlvane, Diana  </t>
  </si>
  <si>
    <t xml:space="preserve">McJoynt, Sarah  </t>
  </si>
  <si>
    <t xml:space="preserve">Potocki, Barbara  </t>
  </si>
  <si>
    <t xml:space="preserve">Quigley, Stephanie  </t>
  </si>
  <si>
    <t xml:space="preserve">Quinlan, Julie  </t>
  </si>
  <si>
    <t xml:space="preserve">Reitsma, Ellen  </t>
  </si>
  <si>
    <t xml:space="preserve">Relias, Cathleen L </t>
  </si>
  <si>
    <t xml:space="preserve">Rennels, Monti Kyle  </t>
  </si>
  <si>
    <t xml:space="preserve">Rhoades, Diana  </t>
  </si>
  <si>
    <t xml:space="preserve">Rich, Matthew  </t>
  </si>
  <si>
    <t xml:space="preserve">Rick Jr, Norman C </t>
  </si>
  <si>
    <t xml:space="preserve">Roach, Deborah L </t>
  </si>
  <si>
    <t xml:space="preserve">Rodriguez, Jennifer  </t>
  </si>
  <si>
    <t xml:space="preserve">Rohlfing, Margaret C </t>
  </si>
  <si>
    <t xml:space="preserve">Rooney, Bridget  </t>
  </si>
  <si>
    <t xml:space="preserve">Rose, Lisa B </t>
  </si>
  <si>
    <t xml:space="preserve">Ryan, Karen A </t>
  </si>
  <si>
    <t xml:space="preserve">Rzepka, Michelle L </t>
  </si>
  <si>
    <t xml:space="preserve">Sanger, Stephanie  </t>
  </si>
  <si>
    <t xml:space="preserve">Schmidt, Andrew  </t>
  </si>
  <si>
    <t xml:space="preserve">Peksa, Amy  </t>
  </si>
  <si>
    <t xml:space="preserve">Pulido, Maria  </t>
  </si>
  <si>
    <t xml:space="preserve">Redpath, Carrisa A </t>
  </si>
  <si>
    <t xml:space="preserve">Resh, Richard  </t>
  </si>
  <si>
    <t xml:space="preserve">Richards, Heather  </t>
  </si>
  <si>
    <t xml:space="preserve">Ring, Nicole M </t>
  </si>
  <si>
    <t xml:space="preserve">Roegner, Keri Lynn  </t>
  </si>
  <si>
    <t xml:space="preserve">Rowland, Kerri  </t>
  </si>
  <si>
    <t xml:space="preserve">Ruschke, Mary Ann  </t>
  </si>
  <si>
    <t xml:space="preserve">Ryder, Megan  </t>
  </si>
  <si>
    <t xml:space="preserve">Saenz, Danielle Christine </t>
  </si>
  <si>
    <t xml:space="preserve">Salsbury, Katherine  </t>
  </si>
  <si>
    <t xml:space="preserve">Sanders, Margaret  </t>
  </si>
  <si>
    <t xml:space="preserve">Sawisch, Melissa  </t>
  </si>
  <si>
    <t xml:space="preserve">Scapellato, Kristina  </t>
  </si>
  <si>
    <t xml:space="preserve">Schue, Jean  </t>
  </si>
  <si>
    <t xml:space="preserve">Schultz, Todd  </t>
  </si>
  <si>
    <t xml:space="preserve">Sciacca, Colleen A </t>
  </si>
  <si>
    <t xml:space="preserve">Smoke, John  </t>
  </si>
  <si>
    <t xml:space="preserve">Snyder, Lauren  </t>
  </si>
  <si>
    <t xml:space="preserve">Zagorski, Ericka L </t>
  </si>
  <si>
    <t xml:space="preserve">Zak, Brian  </t>
  </si>
  <si>
    <t xml:space="preserve">Achim, Penny  </t>
  </si>
  <si>
    <t xml:space="preserve">Adamo, Elizabeth  </t>
  </si>
  <si>
    <t xml:space="preserve">Alcala, Arthur G </t>
  </si>
  <si>
    <t xml:space="preserve">Alexander, William  </t>
  </si>
  <si>
    <t xml:space="preserve">Ali, Ruqia  </t>
  </si>
  <si>
    <t xml:space="preserve">Anderson, Deborah J </t>
  </si>
  <si>
    <t xml:space="preserve">Anderson, Ethan  </t>
  </si>
  <si>
    <t xml:space="preserve">Andersson, Alison  </t>
  </si>
  <si>
    <t xml:space="preserve">Anne, Padma K </t>
  </si>
  <si>
    <t xml:space="preserve">Arnold, Cynthia A </t>
  </si>
  <si>
    <t xml:space="preserve">Atkins Sandoval, Jerri  </t>
  </si>
  <si>
    <t xml:space="preserve">Aument, Lynn M </t>
  </si>
  <si>
    <t xml:space="preserve">Auriemma, Kathy  </t>
  </si>
  <si>
    <t xml:space="preserve">Avdich, Michael J </t>
  </si>
  <si>
    <t xml:space="preserve">Avdich, Michelle A </t>
  </si>
  <si>
    <t xml:space="preserve">Awad, Suzan  </t>
  </si>
  <si>
    <t xml:space="preserve">Bailey, ILana  </t>
  </si>
  <si>
    <t xml:space="preserve">Bakr, Nadera  </t>
  </si>
  <si>
    <t xml:space="preserve">Barber, Kristie L </t>
  </si>
  <si>
    <t xml:space="preserve">Barker, Nicholas E </t>
  </si>
  <si>
    <t xml:space="preserve">Bartosz, Kathryn  </t>
  </si>
  <si>
    <t xml:space="preserve">Willard, Nicolas E </t>
  </si>
  <si>
    <t xml:space="preserve">Williams, Sarah  </t>
  </si>
  <si>
    <t xml:space="preserve">Winnecke, Megan M </t>
  </si>
  <si>
    <t xml:space="preserve">Winthrop, Megan  </t>
  </si>
  <si>
    <t xml:space="preserve">Woods, Jennifer  </t>
  </si>
  <si>
    <t xml:space="preserve">Wyatt, Kelly  </t>
  </si>
  <si>
    <t xml:space="preserve">Young, Craig  </t>
  </si>
  <si>
    <t xml:space="preserve">Zikis, Dana  </t>
  </si>
  <si>
    <t xml:space="preserve">Anderson, Susan M </t>
  </si>
  <si>
    <t xml:space="preserve">Arlow, Doreen  </t>
  </si>
  <si>
    <t xml:space="preserve">Balagtas, Christine  </t>
  </si>
  <si>
    <t xml:space="preserve">Balika, David L </t>
  </si>
  <si>
    <t xml:space="preserve">Ball, Jonathan A </t>
  </si>
  <si>
    <t xml:space="preserve">Barclay, Meghan Denessen </t>
  </si>
  <si>
    <t xml:space="preserve">Barnick, Jennifer  </t>
  </si>
  <si>
    <t xml:space="preserve">Barriball, Jennifer  </t>
  </si>
  <si>
    <t xml:space="preserve">Baum, Lori J </t>
  </si>
  <si>
    <t xml:space="preserve">Belonio, Jon  </t>
  </si>
  <si>
    <t xml:space="preserve">Bergmeier, Michael  </t>
  </si>
  <si>
    <t xml:space="preserve">Bianchin, Julie A </t>
  </si>
  <si>
    <t xml:space="preserve">Bolton, David W </t>
  </si>
  <si>
    <t xml:space="preserve">Borchelt, Brent  </t>
  </si>
  <si>
    <t xml:space="preserve">Bracken, Shauna  </t>
  </si>
  <si>
    <t xml:space="preserve">Bradley, Jeremy D </t>
  </si>
  <si>
    <t xml:space="preserve">Brahm, Janet  </t>
  </si>
  <si>
    <t xml:space="preserve">Brennan, Laura  </t>
  </si>
  <si>
    <t xml:space="preserve">Brinkman, Jennifer T </t>
  </si>
  <si>
    <t xml:space="preserve">Brockmann, Valerie  </t>
  </si>
  <si>
    <t xml:space="preserve">Broderick, Christine B </t>
  </si>
  <si>
    <t xml:space="preserve">Brown, Gail  </t>
  </si>
  <si>
    <t xml:space="preserve">Bruno, Raffaella  </t>
  </si>
  <si>
    <t xml:space="preserve">Burkle, Pamela  </t>
  </si>
  <si>
    <t xml:space="preserve">Burrows, Dawn  </t>
  </si>
  <si>
    <t xml:space="preserve">Campbell, Trisha A </t>
  </si>
  <si>
    <t xml:space="preserve">Carter, Melissa  </t>
  </si>
  <si>
    <t xml:space="preserve">Casella, Carolyn  </t>
  </si>
  <si>
    <t xml:space="preserve">Casper, Rita  </t>
  </si>
  <si>
    <t xml:space="preserve">Cebrzynski, Pamela M </t>
  </si>
  <si>
    <t xml:space="preserve">Ceren, Julia Dawn  </t>
  </si>
  <si>
    <t xml:space="preserve">Conboy, Janice  </t>
  </si>
  <si>
    <t xml:space="preserve">Conyac-McClelland, Jennifer D </t>
  </si>
  <si>
    <t xml:space="preserve">Costello, Shor S </t>
  </si>
  <si>
    <t xml:space="preserve">Cremascoli, Kari  </t>
  </si>
  <si>
    <t xml:space="preserve">Cronquist, Kathryn  </t>
  </si>
  <si>
    <t xml:space="preserve">David, Sarah  </t>
  </si>
  <si>
    <t xml:space="preserve">Debuhr, Tracy M </t>
  </si>
  <si>
    <t xml:space="preserve">Durbala, Matthew T </t>
  </si>
  <si>
    <t xml:space="preserve">Dwyer, Cindy  </t>
  </si>
  <si>
    <t xml:space="preserve">Egofske, Anna  </t>
  </si>
  <si>
    <t xml:space="preserve">Eichmiller, James  </t>
  </si>
  <si>
    <t xml:space="preserve">Ekman, Julie  </t>
  </si>
  <si>
    <t xml:space="preserve">Ferroli, Nicole  </t>
  </si>
  <si>
    <t xml:space="preserve">Festle, Jim  </t>
  </si>
  <si>
    <t xml:space="preserve">Flannery, Amy  </t>
  </si>
  <si>
    <t xml:space="preserve">Frank, Julie  </t>
  </si>
  <si>
    <t xml:space="preserve">Freitag, Amy  </t>
  </si>
  <si>
    <t xml:space="preserve">French, Mary  </t>
  </si>
  <si>
    <t xml:space="preserve">Garbis, Lisa  </t>
  </si>
  <si>
    <t xml:space="preserve">Gates, Cindy  </t>
  </si>
  <si>
    <t xml:space="preserve">Gergits, Christy  </t>
  </si>
  <si>
    <t xml:space="preserve">DeGroot, Michael  </t>
  </si>
  <si>
    <t xml:space="preserve">Deubel, Carly  </t>
  </si>
  <si>
    <t xml:space="preserve">Dickinson, Elyse  </t>
  </si>
  <si>
    <t xml:space="preserve">Dicks, Clark L </t>
  </si>
  <si>
    <t xml:space="preserve">Diehl, Sarah  </t>
  </si>
  <si>
    <t xml:space="preserve">Dietrich, Kelly  </t>
  </si>
  <si>
    <t xml:space="preserve">Dobbs, David P </t>
  </si>
  <si>
    <t xml:space="preserve">Dobias, Tina  </t>
  </si>
  <si>
    <t xml:space="preserve">Docauer, Maria A </t>
  </si>
  <si>
    <t xml:space="preserve">Docauer, William  </t>
  </si>
  <si>
    <t xml:space="preserve">Dold, Jill E </t>
  </si>
  <si>
    <t xml:space="preserve">Doll, Patricia  </t>
  </si>
  <si>
    <t xml:space="preserve">Donahue, Michael  </t>
  </si>
  <si>
    <t xml:space="preserve">Doyle, Christopher  </t>
  </si>
  <si>
    <t xml:space="preserve">Drobny, Mary D </t>
  </si>
  <si>
    <t xml:space="preserve">Dudek, Jacqueline  </t>
  </si>
  <si>
    <t xml:space="preserve">Dunbar, Michelle  </t>
  </si>
  <si>
    <t xml:space="preserve">Dwyer, Pamela  </t>
  </si>
  <si>
    <t xml:space="preserve">Dylla, Betty Jo  </t>
  </si>
  <si>
    <t xml:space="preserve">Eber, Frances  </t>
  </si>
  <si>
    <t xml:space="preserve">Eder, Edna  </t>
  </si>
  <si>
    <t xml:space="preserve">Edwards, Rachel I </t>
  </si>
  <si>
    <t xml:space="preserve">Enright, Lynn M </t>
  </si>
  <si>
    <t xml:space="preserve">Eshghy, Laudine  </t>
  </si>
  <si>
    <t xml:space="preserve">Leonard, Kristen  </t>
  </si>
  <si>
    <t xml:space="preserve">Lueck, Mary  </t>
  </si>
  <si>
    <t xml:space="preserve">Lynde, Jason  </t>
  </si>
  <si>
    <t xml:space="preserve">Manley, Barbara A </t>
  </si>
  <si>
    <t xml:space="preserve">Marquez, Kristine D </t>
  </si>
  <si>
    <t xml:space="preserve">Matson, Elizabeth  </t>
  </si>
  <si>
    <t xml:space="preserve">McCollum, Gloria  </t>
  </si>
  <si>
    <t xml:space="preserve">McDaniel, Todd A </t>
  </si>
  <si>
    <t xml:space="preserve">Meehan, Erin  </t>
  </si>
  <si>
    <t xml:space="preserve">Mega, Thomas  </t>
  </si>
  <si>
    <t xml:space="preserve">Messineo, Kelly  </t>
  </si>
  <si>
    <t xml:space="preserve">Mizek, Pamela A </t>
  </si>
  <si>
    <t xml:space="preserve">Moore, Dustin R </t>
  </si>
  <si>
    <t xml:space="preserve">Murphy, Carolyn S </t>
  </si>
  <si>
    <t xml:space="preserve">Nelson, Janice B </t>
  </si>
  <si>
    <t xml:space="preserve">Neustadt, Matthew D </t>
  </si>
  <si>
    <t xml:space="preserve">Nickell, Kathryn  </t>
  </si>
  <si>
    <t xml:space="preserve">Novak, Carin  </t>
  </si>
  <si>
    <t xml:space="preserve">Pavone, Pamela  </t>
  </si>
  <si>
    <t xml:space="preserve">Pinkus, Sarah  </t>
  </si>
  <si>
    <t xml:space="preserve">Pistello, Gail  </t>
  </si>
  <si>
    <t xml:space="preserve">Plepel, Julia  </t>
  </si>
  <si>
    <t xml:space="preserve">Popernik, James P </t>
  </si>
  <si>
    <t xml:space="preserve">Garcia, Joyce  </t>
  </si>
  <si>
    <t xml:space="preserve">Gard, Joan C </t>
  </si>
  <si>
    <t xml:space="preserve">Garron, Carey  </t>
  </si>
  <si>
    <t xml:space="preserve">Geelhoed, Ruth A </t>
  </si>
  <si>
    <t xml:space="preserve">Giannopulos, Demi  </t>
  </si>
  <si>
    <t xml:space="preserve">Gifford, Terry  </t>
  </si>
  <si>
    <t xml:space="preserve">Gilkerson, Ellen  </t>
  </si>
  <si>
    <t xml:space="preserve">Giuffre, Marybeth  </t>
  </si>
  <si>
    <t xml:space="preserve">Glomb, Jennifer  </t>
  </si>
  <si>
    <t xml:space="preserve">Glowicki, Diane C </t>
  </si>
  <si>
    <t xml:space="preserve">Glynn, Nina M </t>
  </si>
  <si>
    <t xml:space="preserve">Golightly, David W </t>
  </si>
  <si>
    <t xml:space="preserve">Gornik, Louis J </t>
  </si>
  <si>
    <t xml:space="preserve">Gracey, Katherine L </t>
  </si>
  <si>
    <t xml:space="preserve">Gray, Andrea  </t>
  </si>
  <si>
    <t xml:space="preserve">Gray, Rachel  </t>
  </si>
  <si>
    <t xml:space="preserve">Grebel, Carrie  </t>
  </si>
  <si>
    <t xml:space="preserve">Seiden, Catherine  </t>
  </si>
  <si>
    <t xml:space="preserve">Sisul, Justin  </t>
  </si>
  <si>
    <t xml:space="preserve">Stange, Mark  </t>
  </si>
  <si>
    <t xml:space="preserve">Stewart, Jessica  </t>
  </si>
  <si>
    <t xml:space="preserve">Swallows, Melissa  </t>
  </si>
  <si>
    <t xml:space="preserve">Swanstrom, Jay  </t>
  </si>
  <si>
    <t xml:space="preserve">Syverson, Janette  </t>
  </si>
  <si>
    <t xml:space="preserve">Szczurek, Patricia  </t>
  </si>
  <si>
    <t xml:space="preserve">Torres, Christine M </t>
  </si>
  <si>
    <t xml:space="preserve">Van Dyke, Margot  </t>
  </si>
  <si>
    <t xml:space="preserve">Vanacora, Linda  </t>
  </si>
  <si>
    <t xml:space="preserve">Vandeyacht, Linda  </t>
  </si>
  <si>
    <t xml:space="preserve">Varys, Cheryl  </t>
  </si>
  <si>
    <t xml:space="preserve">Wallace, Christina D </t>
  </si>
  <si>
    <t xml:space="preserve">Walter, Cori  </t>
  </si>
  <si>
    <t xml:space="preserve">West, Beverly J </t>
  </si>
  <si>
    <t xml:space="preserve">Wojcik, Kim McPheters </t>
  </si>
  <si>
    <t xml:space="preserve">Wozney Susmarski, Jennifer  </t>
  </si>
  <si>
    <t xml:space="preserve">Yee, Kathryn  </t>
  </si>
  <si>
    <t xml:space="preserve">Yudzentis, Jayne Ellen </t>
  </si>
  <si>
    <t xml:space="preserve">Henry-Passano, Natalie  </t>
  </si>
  <si>
    <t xml:space="preserve">Herlien, Rose  </t>
  </si>
  <si>
    <t xml:space="preserve">Hess, Kelly  </t>
  </si>
  <si>
    <t xml:space="preserve">Hines, Daisy  </t>
  </si>
  <si>
    <t xml:space="preserve">Hladilek, Deborah  </t>
  </si>
  <si>
    <t xml:space="preserve">Hoeks, Linda  </t>
  </si>
  <si>
    <t xml:space="preserve">Hoffman, Patricia L </t>
  </si>
  <si>
    <t xml:space="preserve">Honiotes, Kris  </t>
  </si>
  <si>
    <t xml:space="preserve">Honn, Adam  </t>
  </si>
  <si>
    <t xml:space="preserve">Honn, Emily  </t>
  </si>
  <si>
    <t xml:space="preserve">Hope, Laura  </t>
  </si>
  <si>
    <t xml:space="preserve">Hopkins, Lauren  </t>
  </si>
  <si>
    <t xml:space="preserve">Horonzy, Heather  </t>
  </si>
  <si>
    <t xml:space="preserve">Howat, Janice  </t>
  </si>
  <si>
    <t xml:space="preserve">Howell, Dana  </t>
  </si>
  <si>
    <t xml:space="preserve">Hudec, Karyn  </t>
  </si>
  <si>
    <t xml:space="preserve">Ignace, Linda  </t>
  </si>
  <si>
    <t xml:space="preserve">Ilic, Slavica  </t>
  </si>
  <si>
    <t xml:space="preserve">Illing, Linda  </t>
  </si>
  <si>
    <t xml:space="preserve">Inouye, Barbara J </t>
  </si>
  <si>
    <t xml:space="preserve">Iovinelli, Angelo R </t>
  </si>
  <si>
    <t xml:space="preserve">Iovinelli, Grace  </t>
  </si>
  <si>
    <t xml:space="preserve">Jackson, Kimberly  </t>
  </si>
  <si>
    <t xml:space="preserve">Jacobellis, Patricia  </t>
  </si>
  <si>
    <t xml:space="preserve">Baschen, Eric  </t>
  </si>
  <si>
    <t xml:space="preserve">Baxter, Barbara A </t>
  </si>
  <si>
    <t xml:space="preserve">Behland, Amy  </t>
  </si>
  <si>
    <t xml:space="preserve">Belanger, Judy  </t>
  </si>
  <si>
    <t xml:space="preserve">Bernhard, Keri L </t>
  </si>
  <si>
    <t xml:space="preserve">Bielawski, Dinagrace  </t>
  </si>
  <si>
    <t xml:space="preserve">Bifulco, Nancy  </t>
  </si>
  <si>
    <t xml:space="preserve">Bjes, Loretta  </t>
  </si>
  <si>
    <t xml:space="preserve">Blachowicz, Joanna A </t>
  </si>
  <si>
    <t xml:space="preserve">Blair, Jennifer  </t>
  </si>
  <si>
    <t xml:space="preserve">Blake, Paula  </t>
  </si>
  <si>
    <t xml:space="preserve">Bluder, Danielle  </t>
  </si>
  <si>
    <t xml:space="preserve">Bluder, Laurene  </t>
  </si>
  <si>
    <t xml:space="preserve">Bocconcelli, Jody  </t>
  </si>
  <si>
    <t xml:space="preserve">Boehmer, Rebecca  </t>
  </si>
  <si>
    <t xml:space="preserve">Bolam, Linda L </t>
  </si>
  <si>
    <t xml:space="preserve">Bonanno, Molly  </t>
  </si>
  <si>
    <t xml:space="preserve">Bonomo, Cassandra J </t>
  </si>
  <si>
    <t xml:space="preserve">Borg, Garrett  </t>
  </si>
  <si>
    <t xml:space="preserve">Born, Kimberly  </t>
  </si>
  <si>
    <t xml:space="preserve">Boughton, Kathleen  </t>
  </si>
  <si>
    <t xml:space="preserve">Boughton, Steven  </t>
  </si>
  <si>
    <t xml:space="preserve">Boyle, Julie  </t>
  </si>
  <si>
    <t xml:space="preserve">King, Karen  </t>
  </si>
  <si>
    <t xml:space="preserve">Kluga, Sheri S </t>
  </si>
  <si>
    <t xml:space="preserve">Knudsen, Andrea D </t>
  </si>
  <si>
    <t xml:space="preserve">Kolar, Denise  </t>
  </si>
  <si>
    <t xml:space="preserve">Konezney, Tracy  </t>
  </si>
  <si>
    <t xml:space="preserve">Kososki, Elizabeth B </t>
  </si>
  <si>
    <t xml:space="preserve">Kososki, Matthew  </t>
  </si>
  <si>
    <t xml:space="preserve">Kosowski, Barbara  </t>
  </si>
  <si>
    <t xml:space="preserve">Kowalski, Kiersten  </t>
  </si>
  <si>
    <t xml:space="preserve">Krapil, Karen  </t>
  </si>
  <si>
    <t xml:space="preserve">Krause, Beth  </t>
  </si>
  <si>
    <t xml:space="preserve">Krempa, Anthony  </t>
  </si>
  <si>
    <t xml:space="preserve">Kriz-Atwater, Kimberley  </t>
  </si>
  <si>
    <t xml:space="preserve">Krska, Kenneth J </t>
  </si>
  <si>
    <t xml:space="preserve">Kruk, Jacynda  </t>
  </si>
  <si>
    <t xml:space="preserve">Kuratko, Rena  </t>
  </si>
  <si>
    <t xml:space="preserve">Chada, Hope  </t>
  </si>
  <si>
    <t xml:space="preserve">Chavla, Harvinder K </t>
  </si>
  <si>
    <t xml:space="preserve">Christensen, Jeffrey David </t>
  </si>
  <si>
    <t xml:space="preserve">Churma, Mia  </t>
  </si>
  <si>
    <t xml:space="preserve">Clinnin, Denise A </t>
  </si>
  <si>
    <t xml:space="preserve">Cockrill, Benjamin  </t>
  </si>
  <si>
    <t xml:space="preserve">Cohoon, Shannon E </t>
  </si>
  <si>
    <t xml:space="preserve">Conklin, De Ann  </t>
  </si>
  <si>
    <t xml:space="preserve">Conrad, Karen M </t>
  </si>
  <si>
    <t xml:space="preserve">Conte, Anne  </t>
  </si>
  <si>
    <t xml:space="preserve">Contreras, Erin M </t>
  </si>
  <si>
    <t xml:space="preserve">Cooley, Joseph  </t>
  </si>
  <si>
    <t xml:space="preserve">Corey, Faye  </t>
  </si>
  <si>
    <t xml:space="preserve">Costanzi, Karen  </t>
  </si>
  <si>
    <t xml:space="preserve">Coyne, Melody  </t>
  </si>
  <si>
    <t xml:space="preserve">Cozza, Laura J </t>
  </si>
  <si>
    <t xml:space="preserve">Crawford, Jennifer  </t>
  </si>
  <si>
    <t xml:space="preserve">Cronin, Karen  </t>
  </si>
  <si>
    <t xml:space="preserve">D'Adamo, Martie  </t>
  </si>
  <si>
    <t xml:space="preserve">D'Andrea, Meghan  </t>
  </si>
  <si>
    <t xml:space="preserve">Dale, Allison J </t>
  </si>
  <si>
    <t xml:space="preserve">Debs, Patricia L </t>
  </si>
  <si>
    <t xml:space="preserve">Loris, Catherine  </t>
  </si>
  <si>
    <t xml:space="preserve">Lucas, Danielle R </t>
  </si>
  <si>
    <t xml:space="preserve">Ludwig, Marilyn  </t>
  </si>
  <si>
    <t xml:space="preserve">Lynch, Carri A </t>
  </si>
  <si>
    <t xml:space="preserve">Malhotra, Alka  </t>
  </si>
  <si>
    <t xml:space="preserve">Markowski, Carey L </t>
  </si>
  <si>
    <t xml:space="preserve">Marksteiner, Cheryl  </t>
  </si>
  <si>
    <t xml:space="preserve">Marsink, Julianne  </t>
  </si>
  <si>
    <t xml:space="preserve">Marth, Laura  </t>
  </si>
  <si>
    <t xml:space="preserve">Martin, Terrence  </t>
  </si>
  <si>
    <t xml:space="preserve">Marxman, Justin  </t>
  </si>
  <si>
    <t xml:space="preserve">Mason, Colleen  </t>
  </si>
  <si>
    <t xml:space="preserve">Matta, Matthew Seif </t>
  </si>
  <si>
    <t xml:space="preserve">Mc Dermott, Barbara  </t>
  </si>
  <si>
    <t xml:space="preserve">McAnally, Judith  </t>
  </si>
  <si>
    <t xml:space="preserve">McAnally, Quinn  </t>
  </si>
  <si>
    <t xml:space="preserve">McCarthy-Smith, Julie  </t>
  </si>
  <si>
    <t xml:space="preserve">McComas, Sandra  </t>
  </si>
  <si>
    <t xml:space="preserve">McCormick, Shannon  </t>
  </si>
  <si>
    <t xml:space="preserve">McCutcheon, Regina  </t>
  </si>
  <si>
    <t xml:space="preserve">McGinn, Pamela  </t>
  </si>
  <si>
    <t xml:space="preserve">McHugh-Klimczak, Kathleen  </t>
  </si>
  <si>
    <t xml:space="preserve">Esler, Jean  </t>
  </si>
  <si>
    <t xml:space="preserve">Esposito, Amy A </t>
  </si>
  <si>
    <t xml:space="preserve">Etheridge, Angela  </t>
  </si>
  <si>
    <t xml:space="preserve">Faron, Betty Jean </t>
  </si>
  <si>
    <t xml:space="preserve">Farrero, Sara  </t>
  </si>
  <si>
    <t xml:space="preserve">Ferries, Candace  </t>
  </si>
  <si>
    <t xml:space="preserve">Fetzer, Anne  </t>
  </si>
  <si>
    <t xml:space="preserve">Filip, Lauren  </t>
  </si>
  <si>
    <t xml:space="preserve">Fingerhut, Cynthia  </t>
  </si>
  <si>
    <t xml:space="preserve">Finley, Kathleen  </t>
  </si>
  <si>
    <t xml:space="preserve">Fioti, Jennifer A </t>
  </si>
  <si>
    <t xml:space="preserve">Fleming, Ellen  </t>
  </si>
  <si>
    <t xml:space="preserve">Flemming, Suzanne  </t>
  </si>
  <si>
    <t xml:space="preserve">Flowers, Sheila  </t>
  </si>
  <si>
    <t xml:space="preserve">Foley, Vicki Henrie </t>
  </si>
  <si>
    <t xml:space="preserve">Fones, Dennis  </t>
  </si>
  <si>
    <t xml:space="preserve">Foster, Dorothy  </t>
  </si>
  <si>
    <t xml:space="preserve">Foster, Ingrid M </t>
  </si>
  <si>
    <t xml:space="preserve">Foster, Zachary T </t>
  </si>
  <si>
    <t xml:space="preserve">Freko, Lynn M </t>
  </si>
  <si>
    <t xml:space="preserve">From, Carolyn  </t>
  </si>
  <si>
    <t xml:space="preserve">Furibondo, Nicole  </t>
  </si>
  <si>
    <t xml:space="preserve">Gallego, Annette  </t>
  </si>
  <si>
    <t xml:space="preserve">Novotny, Lynn M </t>
  </si>
  <si>
    <t xml:space="preserve">Nuttall, Melissa  </t>
  </si>
  <si>
    <t xml:space="preserve">O'Boyle, Lori  </t>
  </si>
  <si>
    <t xml:space="preserve">O'Kelly, Mary Lynn  </t>
  </si>
  <si>
    <t xml:space="preserve">Oakes, Colleen  </t>
  </si>
  <si>
    <t xml:space="preserve">Olds, Mary P </t>
  </si>
  <si>
    <t xml:space="preserve">Olson, Barbara A </t>
  </si>
  <si>
    <t xml:space="preserve">Ortega, GeriAnn  </t>
  </si>
  <si>
    <t xml:space="preserve">Osmani, Xhevrije  </t>
  </si>
  <si>
    <t xml:space="preserve">Palansky, Stacey  </t>
  </si>
  <si>
    <t xml:space="preserve">Palubinskas, Laima  </t>
  </si>
  <si>
    <t xml:space="preserve">Panico, Robyn A </t>
  </si>
  <si>
    <t xml:space="preserve">Pasierb, Marie Catherine </t>
  </si>
  <si>
    <t xml:space="preserve">Passero, Sharon  </t>
  </si>
  <si>
    <t xml:space="preserve">Patterson, Bradley  </t>
  </si>
  <si>
    <t xml:space="preserve">Greenblatt, Christine R </t>
  </si>
  <si>
    <t xml:space="preserve">Greshammer, Jane C </t>
  </si>
  <si>
    <t xml:space="preserve">Griesbaum, Paula L </t>
  </si>
  <si>
    <t xml:space="preserve">Haan, Kimberly  </t>
  </si>
  <si>
    <t xml:space="preserve">Haarth, Maria  </t>
  </si>
  <si>
    <t xml:space="preserve">Hager, Maro  </t>
  </si>
  <si>
    <t xml:space="preserve">Hajduk, Norbert  </t>
  </si>
  <si>
    <t xml:space="preserve">Hammond, Garret  </t>
  </si>
  <si>
    <t xml:space="preserve">Hancock, Brenda  </t>
  </si>
  <si>
    <t xml:space="preserve">Hansen, Rebecca L </t>
  </si>
  <si>
    <t xml:space="preserve">Hardesty, Danielle  </t>
  </si>
  <si>
    <t xml:space="preserve">Harkness, Pamela  </t>
  </si>
  <si>
    <t xml:space="preserve">Harper, Mary  </t>
  </si>
  <si>
    <t xml:space="preserve">Harrington, Judith  </t>
  </si>
  <si>
    <t xml:space="preserve">Harris, Thomas  </t>
  </si>
  <si>
    <t xml:space="preserve">Harrison, Angela  </t>
  </si>
  <si>
    <t xml:space="preserve">Hartigan, Pamela Ann </t>
  </si>
  <si>
    <t xml:space="preserve">Hattan, Barbara  </t>
  </si>
  <si>
    <t xml:space="preserve">Heath, Tessie  </t>
  </si>
  <si>
    <t xml:space="preserve">Heerboth, Melissa  </t>
  </si>
  <si>
    <t xml:space="preserve">Heflin, Ellen M </t>
  </si>
  <si>
    <t xml:space="preserve">Rausch, Erica  </t>
  </si>
  <si>
    <t xml:space="preserve">Reeg, Julie  </t>
  </si>
  <si>
    <t xml:space="preserve">Reid, Donna  </t>
  </si>
  <si>
    <t xml:space="preserve">Reinhart, Lisa  </t>
  </si>
  <si>
    <t xml:space="preserve">Reiselt, Kathy L </t>
  </si>
  <si>
    <t xml:space="preserve">Rektorski, Nicole  </t>
  </si>
  <si>
    <t xml:space="preserve">Remington, Dee Anne  </t>
  </si>
  <si>
    <t xml:space="preserve">Reynolds, Janet  </t>
  </si>
  <si>
    <t xml:space="preserve">Rivera, Michelle R </t>
  </si>
  <si>
    <t xml:space="preserve">Rizzo, Laura  </t>
  </si>
  <si>
    <t xml:space="preserve">Roach, Gary  </t>
  </si>
  <si>
    <t xml:space="preserve">Roberts, Etta  </t>
  </si>
  <si>
    <t xml:space="preserve">Romonosky, Amy  </t>
  </si>
  <si>
    <t xml:space="preserve">Rossignuolo, Elizabeth  </t>
  </si>
  <si>
    <t xml:space="preserve">Russ, Ann E </t>
  </si>
  <si>
    <t xml:space="preserve">Russell, Ann  </t>
  </si>
  <si>
    <t xml:space="preserve">Russell, Patricia  </t>
  </si>
  <si>
    <t xml:space="preserve">Russo, Lisa  </t>
  </si>
  <si>
    <t xml:space="preserve">Ruth, Julie L </t>
  </si>
  <si>
    <t xml:space="preserve">Ruth, Michael  </t>
  </si>
  <si>
    <t xml:space="preserve">Rutherford, Jill  </t>
  </si>
  <si>
    <t xml:space="preserve">Rzeszutko, Mary  </t>
  </si>
  <si>
    <t xml:space="preserve">Sahani, Menakshi  </t>
  </si>
  <si>
    <t xml:space="preserve">Salem, Ghaidaa  </t>
  </si>
  <si>
    <t xml:space="preserve">Sallas, Virginia C </t>
  </si>
  <si>
    <t xml:space="preserve">Jacobs, Terry G </t>
  </si>
  <si>
    <t xml:space="preserve">Janicki, Tamyra  </t>
  </si>
  <si>
    <t xml:space="preserve">Januszewski, Maureen  </t>
  </si>
  <si>
    <t xml:space="preserve">Jenzake, Melita L </t>
  </si>
  <si>
    <t xml:space="preserve">Jerves, Melissa  </t>
  </si>
  <si>
    <t xml:space="preserve">Jeschke, Joan  </t>
  </si>
  <si>
    <t xml:space="preserve">Johanek, Lisa  </t>
  </si>
  <si>
    <t xml:space="preserve">Johnson, Deborah J </t>
  </si>
  <si>
    <t xml:space="preserve">Johnson, Dorothy A </t>
  </si>
  <si>
    <t xml:space="preserve">Johnson, Julie T </t>
  </si>
  <si>
    <t xml:space="preserve">Jones, Frances  </t>
  </si>
  <si>
    <t xml:space="preserve">Jones, Jennifer J </t>
  </si>
  <si>
    <t xml:space="preserve">Joyce, Patricia  </t>
  </si>
  <si>
    <t xml:space="preserve">Justus, Kelly  </t>
  </si>
  <si>
    <t xml:space="preserve">Kasper, Mary Jane  </t>
  </si>
  <si>
    <t xml:space="preserve">Kellam, Karoline  </t>
  </si>
  <si>
    <t xml:space="preserve">Kendorski, Arlene  </t>
  </si>
  <si>
    <t xml:space="preserve">Kennedy, Margaret A </t>
  </si>
  <si>
    <t xml:space="preserve">Kennedy, Mary K </t>
  </si>
  <si>
    <t xml:space="preserve">Kent, Nancy  </t>
  </si>
  <si>
    <t xml:space="preserve">Keown, Bethany  </t>
  </si>
  <si>
    <t xml:space="preserve">Khullar, Sonu S </t>
  </si>
  <si>
    <t xml:space="preserve">King, Gina  </t>
  </si>
  <si>
    <t xml:space="preserve">Simons, Benjamin  </t>
  </si>
  <si>
    <t xml:space="preserve">Sitkiewicz, Mari  </t>
  </si>
  <si>
    <t xml:space="preserve">Skelton, Wanda Ann </t>
  </si>
  <si>
    <t xml:space="preserve">Skibbe, Sharon  </t>
  </si>
  <si>
    <t xml:space="preserve">Slavkin, Jeremy  </t>
  </si>
  <si>
    <t xml:space="preserve">Sliga, Mary  </t>
  </si>
  <si>
    <t xml:space="preserve">Smetana, Kimberly  </t>
  </si>
  <si>
    <t xml:space="preserve">Smiles, Timothy J </t>
  </si>
  <si>
    <t xml:space="preserve">Smith, Jeffrey J </t>
  </si>
  <si>
    <t xml:space="preserve">Smith, Kirsten  </t>
  </si>
  <si>
    <t xml:space="preserve">Snisko, Julie  </t>
  </si>
  <si>
    <t xml:space="preserve">Snyder, Elise  </t>
  </si>
  <si>
    <t xml:space="preserve">Soelberg, Sara  </t>
  </si>
  <si>
    <t xml:space="preserve">Soldatenkova, Valentina A </t>
  </si>
  <si>
    <t xml:space="preserve">Sopcak, Brianna  </t>
  </si>
  <si>
    <t xml:space="preserve">Kurko, Tianna  </t>
  </si>
  <si>
    <t xml:space="preserve">Kutilek, Sarah E </t>
  </si>
  <si>
    <t xml:space="preserve">La Pointe, Steven  </t>
  </si>
  <si>
    <t xml:space="preserve">Laffey, Jennifer  </t>
  </si>
  <si>
    <t xml:space="preserve">Lamont, Marilyn  </t>
  </si>
  <si>
    <t xml:space="preserve">Lampsa, Carla  </t>
  </si>
  <si>
    <t xml:space="preserve">Landman, Amy  </t>
  </si>
  <si>
    <t xml:space="preserve">Landry, Joan M </t>
  </si>
  <si>
    <t xml:space="preserve">Larsen, Dawn  </t>
  </si>
  <si>
    <t xml:space="preserve">Latman, Brett  </t>
  </si>
  <si>
    <t xml:space="preserve">Lauterbach, Ian  </t>
  </si>
  <si>
    <t xml:space="preserve">Lawley, Mary D </t>
  </si>
  <si>
    <t xml:space="preserve">Lazarz, Jennifer  </t>
  </si>
  <si>
    <t xml:space="preserve">Le Fevour, Judith  </t>
  </si>
  <si>
    <t xml:space="preserve">Lehman, Michael A </t>
  </si>
  <si>
    <t xml:space="preserve">Leming, Deborah A </t>
  </si>
  <si>
    <t xml:space="preserve">Lemm, Ronald  </t>
  </si>
  <si>
    <t xml:space="preserve">Lenz, Shannon  </t>
  </si>
  <si>
    <t xml:space="preserve">Leslie, Gail A </t>
  </si>
  <si>
    <t xml:space="preserve">Lesniak, Jamie L </t>
  </si>
  <si>
    <t xml:space="preserve">Lewis, Leah  </t>
  </si>
  <si>
    <t xml:space="preserve">Lichner, Kathryn  </t>
  </si>
  <si>
    <t xml:space="preserve">Loftus, Colleen  </t>
  </si>
  <si>
    <t xml:space="preserve">Thiele, Brandon  </t>
  </si>
  <si>
    <t xml:space="preserve">Thiele, Maura  </t>
  </si>
  <si>
    <t xml:space="preserve">Thompson, Deborah  </t>
  </si>
  <si>
    <t xml:space="preserve">Tice, Kathleen  </t>
  </si>
  <si>
    <t xml:space="preserve">Tipman, Ann  </t>
  </si>
  <si>
    <t xml:space="preserve">Toler, Deirdre  </t>
  </si>
  <si>
    <t xml:space="preserve">Trapp, Lana  </t>
  </si>
  <si>
    <t xml:space="preserve">Tuohy, Holly  </t>
  </si>
  <si>
    <t xml:space="preserve">Tupy, Catherine S </t>
  </si>
  <si>
    <t xml:space="preserve">Turner, James  </t>
  </si>
  <si>
    <t xml:space="preserve">Turner, Mary Ellen  </t>
  </si>
  <si>
    <t xml:space="preserve">Valentine, Terri  </t>
  </si>
  <si>
    <t xml:space="preserve">Van Keulen, Deborah A </t>
  </si>
  <si>
    <t xml:space="preserve">Ver Vers, Margaret A </t>
  </si>
  <si>
    <t xml:space="preserve">Vikidel, Patricia  </t>
  </si>
  <si>
    <t xml:space="preserve">Von Kerens, Alma  </t>
  </si>
  <si>
    <t xml:space="preserve">Vondrasek, Maureen  </t>
  </si>
  <si>
    <t xml:space="preserve">Wagner, Janet M </t>
  </si>
  <si>
    <t xml:space="preserve">Wahl-Balaun, Michelle  </t>
  </si>
  <si>
    <t xml:space="preserve">Walis, Jeanette  </t>
  </si>
  <si>
    <t xml:space="preserve">Wall, Terese  </t>
  </si>
  <si>
    <t xml:space="preserve">Walrath, Cheryl  </t>
  </si>
  <si>
    <t xml:space="preserve">Walter, John  </t>
  </si>
  <si>
    <t xml:space="preserve">Wamser, Jeanne  </t>
  </si>
  <si>
    <t xml:space="preserve">McKane, Patricia A </t>
  </si>
  <si>
    <t xml:space="preserve">McNeely, John  </t>
  </si>
  <si>
    <t xml:space="preserve">Mellish, Kristin  </t>
  </si>
  <si>
    <t xml:space="preserve">Mercy, Mary Ellyn  </t>
  </si>
  <si>
    <t xml:space="preserve">Miceli, Kristi A </t>
  </si>
  <si>
    <t xml:space="preserve">Michaels, Tina  </t>
  </si>
  <si>
    <t xml:space="preserve">Michalek, Nancy  </t>
  </si>
  <si>
    <t xml:space="preserve">Mihalko, Phyllis J </t>
  </si>
  <si>
    <t xml:space="preserve">Miller, Brigid E </t>
  </si>
  <si>
    <t xml:space="preserve">Miller, Christine  </t>
  </si>
  <si>
    <t xml:space="preserve">Miller, Debra  </t>
  </si>
  <si>
    <t xml:space="preserve">Miller, Margaret Madeline </t>
  </si>
  <si>
    <t xml:space="preserve">Mitchell, Kristin  </t>
  </si>
  <si>
    <t xml:space="preserve">Mitra, Anita  </t>
  </si>
  <si>
    <t xml:space="preserve">Moore, Margaret M </t>
  </si>
  <si>
    <t xml:space="preserve">Moravec, Janel  </t>
  </si>
  <si>
    <t xml:space="preserve">Mueller, Nancy  </t>
  </si>
  <si>
    <t xml:space="preserve">Mulligan, Maureen  </t>
  </si>
  <si>
    <t xml:space="preserve">Myers, Jenna  </t>
  </si>
  <si>
    <t xml:space="preserve">Nemeth, Amy  </t>
  </si>
  <si>
    <t xml:space="preserve">Neustadt, Rachel  </t>
  </si>
  <si>
    <t xml:space="preserve">Niewold, Sean  </t>
  </si>
  <si>
    <t xml:space="preserve">Niewold, Todd E </t>
  </si>
  <si>
    <t xml:space="preserve">Zickus, Jennifer  </t>
  </si>
  <si>
    <t xml:space="preserve">Zolnierowicz, Rosemary  </t>
  </si>
  <si>
    <t xml:space="preserve">Aikins, Daniel M </t>
  </si>
  <si>
    <t xml:space="preserve">Bino, Petrika  </t>
  </si>
  <si>
    <t xml:space="preserve">Burnett, Beverly  </t>
  </si>
  <si>
    <t xml:space="preserve">Cavanaugh, Cheryl  </t>
  </si>
  <si>
    <t xml:space="preserve">Chlapecka, Doris  </t>
  </si>
  <si>
    <t xml:space="preserve">Crowley, Jeanie  </t>
  </si>
  <si>
    <t xml:space="preserve">Filskov, Lisa  </t>
  </si>
  <si>
    <t xml:space="preserve">Freeman, Cheryl  </t>
  </si>
  <si>
    <t xml:space="preserve">Gilbert, Cindy  </t>
  </si>
  <si>
    <t xml:space="preserve">Goetschel, Michael L </t>
  </si>
  <si>
    <t xml:space="preserve">Gruber, Carol  </t>
  </si>
  <si>
    <t xml:space="preserve">Harris, Elise  </t>
  </si>
  <si>
    <t xml:space="preserve">Patterson, Cynthia  </t>
  </si>
  <si>
    <t xml:space="preserve">Patti, Cathy  </t>
  </si>
  <si>
    <t xml:space="preserve">Paynic, Laura A </t>
  </si>
  <si>
    <t xml:space="preserve">Pearson, Karyn C </t>
  </si>
  <si>
    <t xml:space="preserve">Peinado, Isabel M </t>
  </si>
  <si>
    <t xml:space="preserve">Perell, Eileen J </t>
  </si>
  <si>
    <t xml:space="preserve">Peters, Calli J </t>
  </si>
  <si>
    <t xml:space="preserve">Peterson, Bonnie Louise </t>
  </si>
  <si>
    <t xml:space="preserve">Pfaff, Patricia  </t>
  </si>
  <si>
    <t xml:space="preserve">Pierret, Kristen  </t>
  </si>
  <si>
    <t xml:space="preserve">Pitassi, Joan  </t>
  </si>
  <si>
    <t xml:space="preserve">Poe, Kathy  </t>
  </si>
  <si>
    <t xml:space="preserve">Poetzel, Susan  </t>
  </si>
  <si>
    <t xml:space="preserve">Polino, Mary  </t>
  </si>
  <si>
    <t xml:space="preserve">Polivka, Amy  </t>
  </si>
  <si>
    <t xml:space="preserve">Poortinga, Suzanne  </t>
  </si>
  <si>
    <t xml:space="preserve">Poshepny, Patrice W </t>
  </si>
  <si>
    <t xml:space="preserve">Potocki, Rebecca  </t>
  </si>
  <si>
    <t xml:space="preserve">Prendergast, Margaret  </t>
  </si>
  <si>
    <t xml:space="preserve">Prescott, Cheryl L </t>
  </si>
  <si>
    <t xml:space="preserve">Quealy, Elise  </t>
  </si>
  <si>
    <t xml:space="preserve">Rado, Erica  </t>
  </si>
  <si>
    <t xml:space="preserve">Rankin, Sue  </t>
  </si>
  <si>
    <t xml:space="preserve">Hawes, Steven  </t>
  </si>
  <si>
    <t xml:space="preserve">Jacaway, Daniel  </t>
  </si>
  <si>
    <t xml:space="preserve">Kalins, Mary  </t>
  </si>
  <si>
    <t xml:space="preserve">Kindermann, Judith  </t>
  </si>
  <si>
    <t xml:space="preserve">Larsen, Mark  </t>
  </si>
  <si>
    <t xml:space="preserve">Leys, Michael  </t>
  </si>
  <si>
    <t xml:space="preserve">Luce, Shane  </t>
  </si>
  <si>
    <t xml:space="preserve">Miller, Richard Lee </t>
  </si>
  <si>
    <t xml:space="preserve">Mochel, Tamea A </t>
  </si>
  <si>
    <t xml:space="preserve">Moran, Thomas  </t>
  </si>
  <si>
    <t xml:space="preserve">Mrkvicka, Charles  </t>
  </si>
  <si>
    <t xml:space="preserve">Murphy, Michael J </t>
  </si>
  <si>
    <t xml:space="preserve">Orphanos, Daniel  </t>
  </si>
  <si>
    <t xml:space="preserve">Peterson, Diane L </t>
  </si>
  <si>
    <t xml:space="preserve">Pombert, Wayne  </t>
  </si>
  <si>
    <t xml:space="preserve">Ramirez, Maria L </t>
  </si>
  <si>
    <t xml:space="preserve">Riban, William  </t>
  </si>
  <si>
    <t xml:space="preserve">Rosado, Pedro  </t>
  </si>
  <si>
    <t xml:space="preserve">Rubel, Elizabeth  </t>
  </si>
  <si>
    <t xml:space="preserve">Salazar, Maria  </t>
  </si>
  <si>
    <t xml:space="preserve">Samulski, Julie  </t>
  </si>
  <si>
    <t xml:space="preserve">Stach, Timothy  </t>
  </si>
  <si>
    <t xml:space="preserve">Stukel, Joseph  </t>
  </si>
  <si>
    <t xml:space="preserve">Suchy, Jason  </t>
  </si>
  <si>
    <t xml:space="preserve">Velez, Manuel  </t>
  </si>
  <si>
    <t xml:space="preserve">Samar, Debbie  </t>
  </si>
  <si>
    <t xml:space="preserve">Sashin, Patricia R </t>
  </si>
  <si>
    <t xml:space="preserve">Scarlati, Debra  </t>
  </si>
  <si>
    <t xml:space="preserve">Schaffer, Adrianne  </t>
  </si>
  <si>
    <t xml:space="preserve">Scheffel, Michelle  </t>
  </si>
  <si>
    <t xml:space="preserve">Scheffer, Julie  </t>
  </si>
  <si>
    <t xml:space="preserve">Scheidler, Christine  </t>
  </si>
  <si>
    <t xml:space="preserve">Schmakel, Rebecca  </t>
  </si>
  <si>
    <t xml:space="preserve">Schmidt, Valerie  </t>
  </si>
  <si>
    <t xml:space="preserve">Schmidt-Bailey, Jorg  </t>
  </si>
  <si>
    <t xml:space="preserve">Schmitt, Kathleen S </t>
  </si>
  <si>
    <t xml:space="preserve">Schoenberger, Leslie E </t>
  </si>
  <si>
    <t xml:space="preserve">Schroeder, Barbara J </t>
  </si>
  <si>
    <t xml:space="preserve">Schuller, Beth V </t>
  </si>
  <si>
    <t xml:space="preserve">Sevcik, Jennifer  </t>
  </si>
  <si>
    <t xml:space="preserve">Shanahan, Carolyn S </t>
  </si>
  <si>
    <t xml:space="preserve">Shanahan, Maureen  </t>
  </si>
  <si>
    <t xml:space="preserve">Sharie, Jessica  </t>
  </si>
  <si>
    <t xml:space="preserve">Sheber, Thomas  </t>
  </si>
  <si>
    <t xml:space="preserve">Shoup, Alice N </t>
  </si>
  <si>
    <t xml:space="preserve">Simba, Farida  </t>
  </si>
  <si>
    <t xml:space="preserve">Vena, Patricia M </t>
  </si>
  <si>
    <t xml:space="preserve">Weiner, Janet R </t>
  </si>
  <si>
    <t xml:space="preserve">Wozney, Sharon  </t>
  </si>
  <si>
    <t xml:space="preserve">Zambrano, David  </t>
  </si>
  <si>
    <t xml:space="preserve">Berg, Karl G </t>
  </si>
  <si>
    <t xml:space="preserve">Grajczyk, Daniel K </t>
  </si>
  <si>
    <t xml:space="preserve">Hewitt, Megan  </t>
  </si>
  <si>
    <t xml:space="preserve">Holmgren, Richard  </t>
  </si>
  <si>
    <t xml:space="preserve">Law, Georganne  </t>
  </si>
  <si>
    <t xml:space="preserve">Mastandrea, Michael E </t>
  </si>
  <si>
    <t xml:space="preserve">May, Kerry E </t>
  </si>
  <si>
    <t xml:space="preserve">McCutcheon, Kathleen  </t>
  </si>
  <si>
    <t xml:space="preserve">Paserillo, Michael  </t>
  </si>
  <si>
    <t xml:space="preserve">Pollock-Bowlin, Sheila  </t>
  </si>
  <si>
    <t xml:space="preserve">Rempert Jr., Duane D </t>
  </si>
  <si>
    <t xml:space="preserve">Rybarczyk, Angela  </t>
  </si>
  <si>
    <t xml:space="preserve">Urbas, Jeff  </t>
  </si>
  <si>
    <t xml:space="preserve">Vivona, Matthew  </t>
  </si>
  <si>
    <t xml:space="preserve">Zambrano, Nancy  </t>
  </si>
  <si>
    <t xml:space="preserve">Bubula, Richard  </t>
  </si>
  <si>
    <t xml:space="preserve">Cherney, Todd  </t>
  </si>
  <si>
    <t xml:space="preserve">Hartigan, Alan  </t>
  </si>
  <si>
    <t xml:space="preserve">Kramer, Jeffry  </t>
  </si>
  <si>
    <t xml:space="preserve">Krezel, Frank J </t>
  </si>
  <si>
    <t xml:space="preserve">Kubinski, Craig  </t>
  </si>
  <si>
    <t xml:space="preserve">Kyznar, Randy S </t>
  </si>
  <si>
    <t xml:space="preserve">Ludwig, Marilyn M </t>
  </si>
  <si>
    <t xml:space="preserve">Neustadt, Geoffrey  </t>
  </si>
  <si>
    <t xml:space="preserve">Novotny, Rod  </t>
  </si>
  <si>
    <t xml:space="preserve">Osika, Pamela  </t>
  </si>
  <si>
    <t xml:space="preserve">Pilster, Lorie  </t>
  </si>
  <si>
    <t xml:space="preserve">Sweeney, Larry  </t>
  </si>
  <si>
    <t xml:space="preserve">Velez, Maria E </t>
  </si>
  <si>
    <t xml:space="preserve">Young, Kenneth  </t>
  </si>
  <si>
    <t>x</t>
    <phoneticPr fontId="2" type="noConversion"/>
  </si>
  <si>
    <t>Downers Grove Grade School District #58</t>
    <phoneticPr fontId="2" type="noConversion"/>
  </si>
  <si>
    <t xml:space="preserve">Southard, Roberta  </t>
  </si>
  <si>
    <t xml:space="preserve">Spencer, Karen A </t>
  </si>
  <si>
    <t xml:space="preserve">Stach, Ryan M </t>
  </si>
  <si>
    <t xml:space="preserve">Stankiewicz, Donna  </t>
  </si>
  <si>
    <t xml:space="preserve">States, Jennifer  </t>
  </si>
  <si>
    <t xml:space="preserve">Steichmann, Joanne T </t>
  </si>
  <si>
    <t xml:space="preserve">Steiner, Michelle  </t>
  </si>
  <si>
    <t xml:space="preserve">Stompanato, Debra L </t>
  </si>
  <si>
    <t xml:space="preserve">Stoor, Mary  </t>
  </si>
  <si>
    <t xml:space="preserve">Straub, Julie  </t>
  </si>
  <si>
    <t xml:space="preserve">Svitak, Barbara  </t>
  </si>
  <si>
    <t xml:space="preserve">Swade, Renee  </t>
  </si>
  <si>
    <t xml:space="preserve">Swanson, Joann  </t>
  </si>
  <si>
    <t xml:space="preserve">Sweeney, Catherine  </t>
  </si>
  <si>
    <t xml:space="preserve">Sweeney, Kelli  </t>
  </si>
  <si>
    <t xml:space="preserve">Swenson, Carrie  </t>
  </si>
  <si>
    <t xml:space="preserve">Swynenburg, Keith  </t>
  </si>
  <si>
    <t xml:space="preserve">Szwarga, Sharon  </t>
  </si>
  <si>
    <t xml:space="preserve">Szwed, Cynthia F </t>
  </si>
  <si>
    <t xml:space="preserve">Tatar, Gloria  </t>
  </si>
  <si>
    <t xml:space="preserve">Taylor, Beth  </t>
  </si>
  <si>
    <t xml:space="preserve">Taylor, Laura  </t>
  </si>
  <si>
    <t xml:space="preserve">Tenerelli, Debra L </t>
  </si>
  <si>
    <t>Chicago Tribune</t>
    <phoneticPr fontId="2" type="noConversion"/>
  </si>
  <si>
    <t xml:space="preserve">Ware, Anna Marie  </t>
  </si>
  <si>
    <t xml:space="preserve">Waughop, Mandy  </t>
  </si>
  <si>
    <t xml:space="preserve">Weeks, Dawn  </t>
  </si>
  <si>
    <t xml:space="preserve">Wehrle, Nicolette  </t>
  </si>
  <si>
    <t xml:space="preserve">Wengren, Nancy  </t>
  </si>
  <si>
    <t xml:space="preserve">Werner, Mindy  </t>
  </si>
  <si>
    <t xml:space="preserve">White, Charles F </t>
  </si>
  <si>
    <t xml:space="preserve">Wiechec, Joann  </t>
  </si>
  <si>
    <t xml:space="preserve">Wika, Judith  </t>
  </si>
  <si>
    <t xml:space="preserve">Williams, Allison L </t>
  </si>
  <si>
    <t xml:space="preserve">Williams, James  </t>
  </si>
  <si>
    <t xml:space="preserve">Williams, Pamela  </t>
  </si>
  <si>
    <t xml:space="preserve">Williams, Sarah V </t>
  </si>
  <si>
    <t xml:space="preserve">Winter, Nancy S </t>
  </si>
  <si>
    <t xml:space="preserve">Wojciechowski, Samuel  </t>
  </si>
  <si>
    <t xml:space="preserve">Wolf, Colleen  </t>
  </si>
  <si>
    <t xml:space="preserve">Woods, Julie  </t>
  </si>
  <si>
    <t xml:space="preserve">Wunderlich, Cathleen A </t>
  </si>
  <si>
    <t xml:space="preserve">Yanke, Courtnie  </t>
  </si>
  <si>
    <t xml:space="preserve">Zaander, Mary  </t>
  </si>
  <si>
    <t xml:space="preserve">Zahller, Susan M </t>
  </si>
  <si>
    <t xml:space="preserve">Zelenak, Gia  </t>
  </si>
  <si>
    <t xml:space="preserve">Zhuravlev, Kirill  </t>
  </si>
</sst>
</file>

<file path=xl/styles.xml><?xml version="1.0" encoding="utf-8"?>
<styleSheet xmlns="http://schemas.openxmlformats.org/spreadsheetml/2006/main">
  <numFmts count="9">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9" formatCode="0.0000"/>
    <numFmt numFmtId="170" formatCode="0#\-###\-####\-##"/>
    <numFmt numFmtId="171" formatCode="#,##0.0000_);[Red]\(#,##0.0000\)"/>
    <numFmt numFmtId="172" formatCode="[$-409]mmmm\ d\,\ yyyy;@"/>
  </numFmts>
  <fonts count="37">
    <font>
      <sz val="10"/>
      <name val="Arial"/>
    </font>
    <font>
      <sz val="10"/>
      <name val="MS Sans Serif"/>
      <family val="2"/>
    </font>
    <font>
      <sz val="8"/>
      <name val="Arial"/>
      <family val="2"/>
    </font>
    <font>
      <sz val="8"/>
      <name val="Arial"/>
      <family val="2"/>
    </font>
    <font>
      <u/>
      <sz val="10"/>
      <color indexed="12"/>
      <name val="Arial"/>
      <family val="2"/>
    </font>
    <font>
      <i/>
      <sz val="8"/>
      <name val="Arial"/>
      <family val="2"/>
    </font>
    <font>
      <b/>
      <sz val="8"/>
      <name val="Arial"/>
      <family val="2"/>
    </font>
    <font>
      <b/>
      <u/>
      <sz val="8"/>
      <name val="Arial"/>
      <family val="2"/>
    </font>
    <font>
      <i/>
      <sz val="8"/>
      <name val="Arial"/>
      <family val="2"/>
    </font>
    <font>
      <u/>
      <sz val="8"/>
      <name val="Arial"/>
      <family val="2"/>
    </font>
    <font>
      <sz val="8"/>
      <color indexed="10"/>
      <name val="Arial"/>
      <family val="2"/>
    </font>
    <font>
      <b/>
      <sz val="9"/>
      <name val="Arial"/>
      <family val="2"/>
    </font>
    <font>
      <sz val="9"/>
      <name val="Arial"/>
      <family val="2"/>
    </font>
    <font>
      <sz val="10"/>
      <name val="Arial"/>
    </font>
    <font>
      <b/>
      <sz val="11"/>
      <name val="Arial"/>
      <family val="2"/>
    </font>
    <font>
      <b/>
      <u/>
      <sz val="9"/>
      <name val="Arial"/>
      <family val="2"/>
    </font>
    <font>
      <b/>
      <sz val="8"/>
      <name val="Arial"/>
      <family val="2"/>
    </font>
    <font>
      <b/>
      <sz val="10"/>
      <name val="Arial"/>
      <family val="2"/>
    </font>
    <font>
      <sz val="8"/>
      <color indexed="81"/>
      <name val="Tahoma"/>
      <family val="2"/>
    </font>
    <font>
      <b/>
      <sz val="8"/>
      <color indexed="81"/>
      <name val="Tahoma"/>
      <family val="2"/>
    </font>
    <font>
      <b/>
      <sz val="8"/>
      <color indexed="81"/>
      <name val="Arial"/>
      <family val="2"/>
    </font>
    <font>
      <vertAlign val="superscript"/>
      <sz val="10"/>
      <name val="Arial"/>
      <family val="2"/>
    </font>
    <font>
      <vertAlign val="superscript"/>
      <sz val="10"/>
      <name val="Arial"/>
      <family val="2"/>
    </font>
    <font>
      <vertAlign val="superscript"/>
      <sz val="10"/>
      <color indexed="81"/>
      <name val="Tahoma"/>
      <family val="2"/>
    </font>
    <font>
      <i/>
      <sz val="10"/>
      <name val="Arial"/>
      <family val="2"/>
    </font>
    <font>
      <i/>
      <sz val="9"/>
      <name val="Arial"/>
      <family val="2"/>
    </font>
    <font>
      <b/>
      <u/>
      <sz val="10"/>
      <name val="Arial"/>
      <family val="2"/>
    </font>
    <font>
      <sz val="8"/>
      <color indexed="9"/>
      <name val="Arial"/>
      <family val="2"/>
    </font>
    <font>
      <i/>
      <sz val="9"/>
      <color indexed="10"/>
      <name val="Arial"/>
      <family val="2"/>
    </font>
    <font>
      <b/>
      <i/>
      <sz val="9"/>
      <color indexed="10"/>
      <name val="Arial"/>
      <family val="2"/>
    </font>
    <font>
      <b/>
      <i/>
      <sz val="10"/>
      <color indexed="10"/>
      <name val="Arial"/>
      <family val="2"/>
    </font>
    <font>
      <sz val="10"/>
      <color indexed="8"/>
      <name val="Arial"/>
      <family val="2"/>
    </font>
    <font>
      <b/>
      <sz val="10"/>
      <color indexed="8"/>
      <name val="Arial"/>
      <family val="2"/>
    </font>
    <font>
      <b/>
      <sz val="9"/>
      <name val="Arial"/>
      <family val="2"/>
    </font>
    <font>
      <sz val="9"/>
      <name val="Arial"/>
      <family val="2"/>
    </font>
    <font>
      <sz val="10"/>
      <name val="Arial"/>
    </font>
    <font>
      <sz val="8"/>
      <name val="Verdana"/>
    </font>
  </fonts>
  <fills count="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theme="0" tint="-0.14999847407452621"/>
        <bgColor indexed="64"/>
      </patternFill>
    </fill>
  </fills>
  <borders count="38">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diagonal/>
    </border>
    <border>
      <left/>
      <right style="thin">
        <color indexed="55"/>
      </right>
      <top/>
      <bottom/>
      <diagonal/>
    </border>
    <border>
      <left style="thin">
        <color indexed="55"/>
      </left>
      <right/>
      <top style="thin">
        <color indexed="55"/>
      </top>
      <bottom style="thin">
        <color indexed="55"/>
      </bottom>
      <diagonal/>
    </border>
    <border>
      <left style="thin">
        <color indexed="55"/>
      </left>
      <right/>
      <top/>
      <bottom/>
      <diagonal/>
    </border>
    <border>
      <left/>
      <right/>
      <top style="thin">
        <color indexed="55"/>
      </top>
      <bottom/>
      <diagonal/>
    </border>
    <border>
      <left style="thin">
        <color indexed="55"/>
      </left>
      <right style="thin">
        <color indexed="55"/>
      </right>
      <top style="thin">
        <color indexed="55"/>
      </top>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dashed">
        <color indexed="55"/>
      </left>
      <right/>
      <top/>
      <bottom/>
      <diagonal/>
    </border>
    <border>
      <left style="dashed">
        <color indexed="55"/>
      </left>
      <right/>
      <top/>
      <bottom style="thin">
        <color indexed="55"/>
      </bottom>
      <diagonal/>
    </border>
    <border>
      <left/>
      <right/>
      <top/>
      <bottom style="thin">
        <color indexed="55"/>
      </bottom>
      <diagonal/>
    </border>
    <border>
      <left/>
      <right style="dashed">
        <color indexed="55"/>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double">
        <color indexed="55"/>
      </bottom>
      <diagonal/>
    </border>
    <border>
      <left style="thin">
        <color indexed="55"/>
      </left>
      <right style="thin">
        <color indexed="55"/>
      </right>
      <top/>
      <bottom style="thin">
        <color indexed="55"/>
      </bottom>
      <diagonal/>
    </border>
    <border>
      <left style="thin">
        <color indexed="55"/>
      </left>
      <right style="thin">
        <color indexed="55"/>
      </right>
      <top/>
      <bottom style="double">
        <color indexed="55"/>
      </bottom>
      <diagonal/>
    </border>
    <border>
      <left style="thin">
        <color indexed="55"/>
      </left>
      <right/>
      <top style="thin">
        <color indexed="55"/>
      </top>
      <bottom style="double">
        <color indexed="55"/>
      </bottom>
      <diagonal/>
    </border>
    <border>
      <left/>
      <right style="thin">
        <color indexed="55"/>
      </right>
      <top style="thin">
        <color indexed="55"/>
      </top>
      <bottom style="double">
        <color indexed="55"/>
      </bottom>
      <diagonal/>
    </border>
    <border>
      <left style="thin">
        <color indexed="55"/>
      </left>
      <right/>
      <top style="double">
        <color indexed="55"/>
      </top>
      <bottom style="double">
        <color indexed="55"/>
      </bottom>
      <diagonal/>
    </border>
    <border>
      <left/>
      <right style="thin">
        <color indexed="55"/>
      </right>
      <top style="double">
        <color indexed="55"/>
      </top>
      <bottom style="double">
        <color indexed="55"/>
      </bottom>
      <diagonal/>
    </border>
    <border>
      <left/>
      <right/>
      <top style="thin">
        <color indexed="55"/>
      </top>
      <bottom style="double">
        <color indexed="55"/>
      </bottom>
      <diagonal/>
    </border>
    <border>
      <left style="thin">
        <color indexed="55"/>
      </left>
      <right/>
      <top/>
      <bottom style="thin">
        <color indexed="55"/>
      </bottom>
      <diagonal/>
    </border>
    <border>
      <left style="thin">
        <color indexed="55"/>
      </left>
      <right/>
      <top style="double">
        <color indexed="55"/>
      </top>
      <bottom style="thin">
        <color indexed="55"/>
      </bottom>
      <diagonal/>
    </border>
    <border>
      <left/>
      <right/>
      <top style="double">
        <color indexed="55"/>
      </top>
      <bottom style="thin">
        <color indexed="55"/>
      </bottom>
      <diagonal/>
    </border>
    <border>
      <left/>
      <right style="thin">
        <color indexed="55"/>
      </right>
      <top style="double">
        <color indexed="55"/>
      </top>
      <bottom style="thin">
        <color indexed="55"/>
      </bottom>
      <diagonal/>
    </border>
    <border>
      <left style="thin">
        <color indexed="22"/>
      </left>
      <right style="thin">
        <color indexed="22"/>
      </right>
      <top style="dashed">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dashed">
        <color indexed="22"/>
      </bottom>
      <diagonal/>
    </border>
    <border>
      <left style="thin">
        <color indexed="22"/>
      </left>
      <right style="thin">
        <color indexed="22"/>
      </right>
      <top style="thin">
        <color indexed="22"/>
      </top>
      <bottom/>
      <diagonal/>
    </border>
    <border>
      <left style="thin">
        <color indexed="55"/>
      </left>
      <right style="thin">
        <color indexed="55"/>
      </right>
      <top style="double">
        <color indexed="55"/>
      </top>
      <bottom style="thin">
        <color indexed="55"/>
      </bottom>
      <diagonal/>
    </border>
    <border>
      <left style="thin">
        <color auto="1"/>
      </left>
      <right style="thin">
        <color auto="1"/>
      </right>
      <top style="thin">
        <color auto="1"/>
      </top>
      <bottom style="thin">
        <color auto="1"/>
      </bottom>
      <diagonal/>
    </border>
    <border>
      <left style="dashed">
        <color indexed="55"/>
      </left>
      <right/>
      <top style="dashed">
        <color indexed="55"/>
      </top>
      <bottom/>
      <diagonal/>
    </border>
    <border>
      <left/>
      <right/>
      <top style="dashed">
        <color indexed="55"/>
      </top>
      <bottom/>
      <diagonal/>
    </border>
    <border>
      <left/>
      <right/>
      <top style="double">
        <color indexed="55"/>
      </top>
      <bottom style="double">
        <color indexed="55"/>
      </bottom>
      <diagonal/>
    </border>
  </borders>
  <cellStyleXfs count="7">
    <xf numFmtId="0" fontId="0" fillId="0" borderId="0"/>
    <xf numFmtId="0" fontId="4" fillId="0" borderId="0" applyNumberFormat="0" applyFill="0" applyBorder="0" applyAlignment="0" applyProtection="0">
      <alignment vertical="top"/>
      <protection locked="0"/>
    </xf>
    <xf numFmtId="0" fontId="35" fillId="0" borderId="0"/>
    <xf numFmtId="0" fontId="1" fillId="0" borderId="0"/>
    <xf numFmtId="0" fontId="1" fillId="0" borderId="0"/>
    <xf numFmtId="0" fontId="1" fillId="0" borderId="0"/>
    <xf numFmtId="0" fontId="1" fillId="0" borderId="0"/>
  </cellStyleXfs>
  <cellXfs count="363">
    <xf numFmtId="0" fontId="0" fillId="0" borderId="0" xfId="0"/>
    <xf numFmtId="0" fontId="2" fillId="0" borderId="0" xfId="0" applyFont="1" applyBorder="1" applyAlignment="1" applyProtection="1">
      <alignment vertical="center"/>
    </xf>
    <xf numFmtId="0" fontId="2" fillId="0" borderId="1" xfId="0" applyFont="1" applyBorder="1" applyAlignment="1" applyProtection="1">
      <alignment horizontal="left" vertical="center"/>
    </xf>
    <xf numFmtId="0" fontId="2" fillId="0" borderId="0" xfId="0" applyFont="1" applyBorder="1" applyAlignment="1" applyProtection="1">
      <alignment horizontal="center" vertical="center"/>
    </xf>
    <xf numFmtId="0" fontId="2" fillId="0" borderId="0" xfId="0" applyFont="1" applyAlignment="1" applyProtection="1">
      <alignment horizontal="centerContinuous" vertical="center"/>
    </xf>
    <xf numFmtId="0" fontId="2" fillId="0" borderId="0" xfId="0" applyFont="1" applyAlignment="1" applyProtection="1">
      <alignment vertical="center"/>
    </xf>
    <xf numFmtId="0" fontId="2" fillId="0" borderId="0" xfId="0" applyFont="1" applyAlignment="1" applyProtection="1">
      <alignment horizontal="right" vertical="center"/>
    </xf>
    <xf numFmtId="0" fontId="2" fillId="0" borderId="0" xfId="0" applyFont="1" applyAlignment="1" applyProtection="1">
      <alignment horizontal="left" vertical="center"/>
    </xf>
    <xf numFmtId="0" fontId="2" fillId="0" borderId="0" xfId="0" applyFont="1" applyBorder="1" applyAlignment="1" applyProtection="1">
      <alignment horizontal="left" vertical="center"/>
    </xf>
    <xf numFmtId="0" fontId="2" fillId="0" borderId="2" xfId="0" applyFont="1" applyBorder="1" applyAlignment="1" applyProtection="1">
      <alignment horizontal="left" vertical="center" wrapText="1"/>
    </xf>
    <xf numFmtId="0" fontId="2" fillId="0" borderId="3" xfId="0" applyFont="1" applyBorder="1" applyAlignment="1" applyProtection="1">
      <alignment horizontal="centerContinuous" vertical="center"/>
    </xf>
    <xf numFmtId="0" fontId="2" fillId="0" borderId="4" xfId="0" applyFont="1" applyBorder="1" applyAlignment="1" applyProtection="1">
      <alignment horizontal="left" vertical="center"/>
    </xf>
    <xf numFmtId="3" fontId="2" fillId="0" borderId="4"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left" vertical="center" indent="2"/>
    </xf>
    <xf numFmtId="0" fontId="2" fillId="0" borderId="5" xfId="0" applyFont="1" applyFill="1" applyBorder="1" applyAlignment="1" applyProtection="1">
      <alignment horizontal="center" vertical="center" wrapText="1"/>
    </xf>
    <xf numFmtId="3" fontId="2" fillId="0" borderId="0" xfId="0" applyNumberFormat="1" applyFont="1" applyBorder="1" applyAlignment="1" applyProtection="1">
      <alignment horizontal="left" vertical="center"/>
    </xf>
    <xf numFmtId="0" fontId="2" fillId="0" borderId="0" xfId="0" applyFont="1" applyAlignment="1" applyProtection="1">
      <alignment horizontal="center" vertical="center"/>
    </xf>
    <xf numFmtId="0" fontId="2" fillId="0" borderId="0" xfId="0" applyFont="1" applyProtection="1"/>
    <xf numFmtId="38" fontId="2" fillId="0" borderId="5" xfId="0" applyNumberFormat="1" applyFont="1" applyFill="1" applyBorder="1" applyAlignment="1" applyProtection="1">
      <alignment horizontal="center" vertical="center"/>
    </xf>
    <xf numFmtId="38" fontId="2" fillId="0" borderId="0" xfId="0" applyNumberFormat="1" applyFont="1" applyFill="1" applyBorder="1" applyAlignment="1" applyProtection="1">
      <alignment horizontal="center" vertical="center"/>
    </xf>
    <xf numFmtId="38" fontId="2" fillId="0" borderId="0" xfId="0" applyNumberFormat="1" applyFont="1" applyBorder="1" applyAlignment="1" applyProtection="1">
      <alignment horizontal="center" vertical="center"/>
    </xf>
    <xf numFmtId="169" fontId="2" fillId="0" borderId="0" xfId="0" applyNumberFormat="1" applyFont="1" applyBorder="1" applyAlignment="1" applyProtection="1">
      <alignment horizontal="center" vertical="center"/>
    </xf>
    <xf numFmtId="0" fontId="9" fillId="0" borderId="0" xfId="0" applyFont="1" applyProtection="1"/>
    <xf numFmtId="38" fontId="2" fillId="0" borderId="0" xfId="0" applyNumberFormat="1" applyFont="1" applyBorder="1" applyAlignment="1" applyProtection="1">
      <alignment horizontal="left" vertical="center" indent="4"/>
    </xf>
    <xf numFmtId="0" fontId="2" fillId="0" borderId="0" xfId="0" applyFont="1" applyBorder="1" applyAlignment="1" applyProtection="1">
      <alignment vertical="center" wrapText="1"/>
    </xf>
    <xf numFmtId="0" fontId="2" fillId="0" borderId="0" xfId="0" applyFont="1" applyAlignment="1" applyProtection="1">
      <alignment wrapText="1"/>
    </xf>
    <xf numFmtId="0" fontId="2" fillId="0" borderId="0" xfId="0" applyFont="1" applyAlignment="1" applyProtection="1"/>
    <xf numFmtId="0" fontId="2" fillId="0" borderId="6" xfId="3" applyFont="1" applyBorder="1" applyAlignment="1">
      <alignment horizontal="left" vertical="center" wrapText="1"/>
    </xf>
    <xf numFmtId="0" fontId="2" fillId="0" borderId="7" xfId="3" applyFont="1" applyBorder="1" applyAlignment="1">
      <alignment horizontal="center" vertical="center"/>
    </xf>
    <xf numFmtId="0" fontId="2" fillId="0" borderId="0" xfId="3" applyFont="1" applyBorder="1"/>
    <xf numFmtId="38" fontId="2" fillId="2" borderId="1" xfId="3" applyNumberFormat="1" applyFont="1" applyFill="1" applyBorder="1" applyAlignment="1">
      <alignment horizontal="left" vertical="top"/>
    </xf>
    <xf numFmtId="38" fontId="2" fillId="2" borderId="1" xfId="3" applyNumberFormat="1" applyFont="1" applyFill="1" applyBorder="1" applyAlignment="1">
      <alignment horizontal="right" vertical="top"/>
    </xf>
    <xf numFmtId="0" fontId="2" fillId="0" borderId="0" xfId="3" applyFont="1" applyFill="1" applyBorder="1" applyAlignment="1">
      <alignment vertical="top" wrapText="1"/>
    </xf>
    <xf numFmtId="0" fontId="2" fillId="0" borderId="8" xfId="3" applyFont="1" applyBorder="1" applyAlignment="1">
      <alignment vertical="center" wrapText="1"/>
    </xf>
    <xf numFmtId="0" fontId="2" fillId="0" borderId="1" xfId="3" applyFont="1" applyBorder="1" applyAlignment="1">
      <alignment vertical="center" wrapText="1"/>
    </xf>
    <xf numFmtId="0" fontId="2" fillId="0" borderId="0" xfId="3" applyFont="1" applyBorder="1" applyAlignment="1">
      <alignment vertical="top" wrapText="1"/>
    </xf>
    <xf numFmtId="0" fontId="2" fillId="0" borderId="8" xfId="3" applyFont="1" applyBorder="1" applyAlignment="1">
      <alignment horizontal="left" vertical="center" wrapText="1"/>
    </xf>
    <xf numFmtId="0" fontId="2" fillId="0" borderId="1" xfId="3" applyFont="1" applyBorder="1" applyAlignment="1">
      <alignment horizontal="center" vertical="center" wrapText="1"/>
    </xf>
    <xf numFmtId="0" fontId="2" fillId="0" borderId="8" xfId="3" applyFont="1" applyBorder="1" applyAlignment="1">
      <alignment horizontal="left" vertical="center"/>
    </xf>
    <xf numFmtId="0" fontId="2" fillId="0" borderId="1" xfId="3" applyFont="1" applyBorder="1" applyAlignment="1">
      <alignment horizontal="center" vertical="center"/>
    </xf>
    <xf numFmtId="0" fontId="2" fillId="0" borderId="8" xfId="3" applyFont="1" applyBorder="1" applyAlignment="1">
      <alignment vertical="center"/>
    </xf>
    <xf numFmtId="0" fontId="2" fillId="0" borderId="0" xfId="4" applyFont="1" applyBorder="1" applyAlignment="1">
      <alignment vertical="center" wrapText="1"/>
    </xf>
    <xf numFmtId="0" fontId="2" fillId="0" borderId="8" xfId="4" applyFont="1" applyBorder="1" applyAlignment="1">
      <alignment vertical="center" wrapText="1"/>
    </xf>
    <xf numFmtId="0" fontId="2" fillId="0" borderId="1" xfId="4" applyFont="1" applyBorder="1" applyAlignment="1">
      <alignment horizontal="center" vertical="center" wrapText="1"/>
    </xf>
    <xf numFmtId="0" fontId="2" fillId="0" borderId="8" xfId="4" applyFont="1" applyBorder="1" applyAlignment="1">
      <alignment horizontal="left" vertical="center" wrapText="1"/>
    </xf>
    <xf numFmtId="0" fontId="2" fillId="0" borderId="8" xfId="4" applyFont="1" applyBorder="1" applyAlignment="1">
      <alignment vertical="center"/>
    </xf>
    <xf numFmtId="0" fontId="2" fillId="0" borderId="1" xfId="4" applyFont="1" applyBorder="1" applyAlignment="1">
      <alignment horizontal="center" vertical="center"/>
    </xf>
    <xf numFmtId="0" fontId="2" fillId="0" borderId="9" xfId="6" applyFont="1" applyBorder="1" applyAlignment="1">
      <alignment horizontal="center" vertical="center"/>
    </xf>
    <xf numFmtId="0" fontId="10" fillId="0" borderId="0" xfId="3" applyFont="1" applyBorder="1"/>
    <xf numFmtId="3" fontId="2" fillId="0" borderId="0" xfId="3" applyNumberFormat="1" applyFont="1" applyBorder="1"/>
    <xf numFmtId="0" fontId="15" fillId="0" borderId="0" xfId="0" applyFont="1" applyBorder="1" applyAlignment="1" applyProtection="1">
      <alignment horizontal="left" vertical="center"/>
    </xf>
    <xf numFmtId="0" fontId="3" fillId="0" borderId="3" xfId="0" applyFont="1" applyBorder="1" applyAlignment="1" applyProtection="1">
      <alignment vertical="center"/>
    </xf>
    <xf numFmtId="0" fontId="2" fillId="0" borderId="9" xfId="0" applyFont="1" applyBorder="1" applyAlignment="1" applyProtection="1">
      <alignment vertical="center"/>
    </xf>
    <xf numFmtId="0" fontId="2" fillId="0" borderId="9" xfId="0" applyFont="1" applyBorder="1" applyAlignment="1" applyProtection="1">
      <alignment vertical="center" wrapText="1"/>
    </xf>
    <xf numFmtId="0" fontId="5" fillId="0" borderId="0" xfId="0" applyFont="1" applyBorder="1" applyAlignment="1" applyProtection="1">
      <alignment horizontal="left" vertical="center"/>
    </xf>
    <xf numFmtId="0" fontId="3" fillId="0" borderId="4" xfId="0" applyFont="1" applyBorder="1" applyAlignment="1" applyProtection="1">
      <alignment vertical="center"/>
    </xf>
    <xf numFmtId="0" fontId="3" fillId="0" borderId="9" xfId="0" applyFont="1" applyBorder="1" applyAlignment="1" applyProtection="1">
      <alignment vertical="center"/>
    </xf>
    <xf numFmtId="0" fontId="3" fillId="0" borderId="0" xfId="0" applyFont="1" applyBorder="1" applyAlignment="1">
      <alignment horizontal="left" vertical="center"/>
    </xf>
    <xf numFmtId="0" fontId="16" fillId="0" borderId="0" xfId="0" applyFont="1" applyBorder="1" applyAlignment="1" applyProtection="1">
      <alignment horizontal="left" vertical="center"/>
    </xf>
    <xf numFmtId="0" fontId="2" fillId="0" borderId="4" xfId="0" applyFont="1" applyBorder="1" applyAlignment="1" applyProtection="1">
      <alignment vertical="center"/>
    </xf>
    <xf numFmtId="0" fontId="2" fillId="0" borderId="4" xfId="0" applyFont="1" applyBorder="1" applyAlignment="1" applyProtection="1">
      <alignment vertical="center" wrapText="1"/>
    </xf>
    <xf numFmtId="0" fontId="2" fillId="0" borderId="9" xfId="0" applyFont="1" applyBorder="1" applyAlignment="1" applyProtection="1">
      <alignment horizontal="left" vertical="center"/>
    </xf>
    <xf numFmtId="0" fontId="13" fillId="0" borderId="0" xfId="0" applyFont="1" applyBorder="1" applyAlignment="1">
      <alignment horizontal="left" vertical="center"/>
    </xf>
    <xf numFmtId="0" fontId="7" fillId="0" borderId="0" xfId="0" applyFont="1" applyBorder="1" applyAlignment="1" applyProtection="1">
      <alignment horizontal="left"/>
    </xf>
    <xf numFmtId="169" fontId="2" fillId="0" borderId="4" xfId="0" applyNumberFormat="1" applyFont="1" applyBorder="1" applyAlignment="1" applyProtection="1">
      <alignment horizontal="left" vertical="center"/>
    </xf>
    <xf numFmtId="3" fontId="2" fillId="0" borderId="9" xfId="0" applyNumberFormat="1" applyFont="1" applyBorder="1" applyAlignment="1" applyProtection="1">
      <alignment horizontal="left" vertical="center"/>
    </xf>
    <xf numFmtId="169" fontId="2" fillId="0" borderId="9" xfId="0" applyNumberFormat="1" applyFont="1" applyBorder="1" applyAlignment="1" applyProtection="1">
      <alignment horizontal="left" vertical="center"/>
    </xf>
    <xf numFmtId="0" fontId="6" fillId="0" borderId="4" xfId="0" applyFont="1" applyBorder="1" applyAlignment="1" applyProtection="1">
      <alignment horizontal="left" vertical="center"/>
    </xf>
    <xf numFmtId="0" fontId="6" fillId="0" borderId="9" xfId="0" applyFont="1" applyBorder="1" applyAlignment="1" applyProtection="1">
      <alignment horizontal="left" vertical="center"/>
    </xf>
    <xf numFmtId="0" fontId="2" fillId="0" borderId="0" xfId="0" applyFont="1" applyAlignment="1" applyProtection="1">
      <alignment horizontal="right"/>
    </xf>
    <xf numFmtId="0" fontId="3" fillId="0" borderId="0" xfId="0" applyFont="1" applyAlignment="1" applyProtection="1">
      <alignment horizontal="right"/>
    </xf>
    <xf numFmtId="0" fontId="2" fillId="0" borderId="0" xfId="3" applyFont="1" applyFill="1" applyBorder="1"/>
    <xf numFmtId="0" fontId="0" fillId="0" borderId="10" xfId="0" applyBorder="1" applyAlignment="1">
      <alignment horizontal="left" vertical="center" wrapText="1"/>
    </xf>
    <xf numFmtId="0" fontId="0" fillId="0" borderId="0" xfId="0" applyBorder="1" applyAlignment="1">
      <alignment horizontal="left" vertical="center" wrapText="1"/>
    </xf>
    <xf numFmtId="0" fontId="2" fillId="0" borderId="11" xfId="0" applyFont="1" applyBorder="1" applyAlignment="1" applyProtection="1">
      <alignment vertical="center"/>
    </xf>
    <xf numFmtId="0" fontId="2" fillId="0" borderId="12" xfId="0" applyFont="1" applyBorder="1" applyAlignment="1" applyProtection="1">
      <alignment vertical="center"/>
    </xf>
    <xf numFmtId="0" fontId="2" fillId="0" borderId="13" xfId="0" applyFont="1" applyBorder="1" applyAlignment="1" applyProtection="1">
      <alignment horizontal="left" vertical="center" indent="10"/>
    </xf>
    <xf numFmtId="0" fontId="2" fillId="0" borderId="12" xfId="0" applyFont="1" applyBorder="1" applyAlignment="1" applyProtection="1">
      <alignment horizontal="left" vertical="center" indent="10"/>
    </xf>
    <xf numFmtId="0" fontId="2" fillId="0" borderId="0" xfId="0" applyFont="1" applyBorder="1" applyAlignment="1" applyProtection="1">
      <alignment horizontal="center" vertical="top"/>
    </xf>
    <xf numFmtId="37" fontId="2" fillId="0" borderId="0" xfId="0" applyNumberFormat="1" applyFont="1" applyBorder="1" applyAlignment="1" applyProtection="1">
      <alignment horizontal="right"/>
    </xf>
    <xf numFmtId="37" fontId="8" fillId="0" borderId="0" xfId="0" applyNumberFormat="1" applyFont="1" applyBorder="1" applyAlignment="1" applyProtection="1">
      <alignment horizontal="center"/>
    </xf>
    <xf numFmtId="0" fontId="0" fillId="0" borderId="0" xfId="0" applyProtection="1">
      <protection locked="0"/>
    </xf>
    <xf numFmtId="0" fontId="24" fillId="0" borderId="0" xfId="0" applyFont="1" applyProtection="1">
      <protection locked="0"/>
    </xf>
    <xf numFmtId="0" fontId="17" fillId="0" borderId="0" xfId="0" applyFont="1" applyProtection="1">
      <protection locked="0"/>
    </xf>
    <xf numFmtId="170" fontId="17" fillId="0" borderId="0" xfId="0" applyNumberFormat="1" applyFont="1" applyAlignment="1" applyProtection="1">
      <alignment horizontal="left" vertical="center"/>
      <protection locked="0"/>
    </xf>
    <xf numFmtId="170" fontId="17" fillId="0" borderId="0" xfId="0" applyNumberFormat="1" applyFont="1" applyAlignment="1" applyProtection="1">
      <alignment horizontal="left"/>
      <protection locked="0"/>
    </xf>
    <xf numFmtId="38" fontId="27" fillId="0" borderId="0" xfId="0" applyNumberFormat="1" applyFont="1" applyAlignment="1" applyProtection="1">
      <alignment horizontal="right" vertical="center"/>
    </xf>
    <xf numFmtId="3" fontId="27" fillId="0" borderId="0" xfId="0" applyNumberFormat="1" applyFont="1" applyAlignment="1" applyProtection="1">
      <alignment horizontal="right" vertical="center"/>
    </xf>
    <xf numFmtId="0" fontId="28" fillId="0" borderId="0" xfId="0" applyFont="1" applyProtection="1">
      <protection locked="0"/>
    </xf>
    <xf numFmtId="0" fontId="24" fillId="0" borderId="0" xfId="0" applyFont="1" applyProtection="1"/>
    <xf numFmtId="0" fontId="0" fillId="0" borderId="0" xfId="0" applyProtection="1"/>
    <xf numFmtId="0" fontId="12" fillId="0" borderId="0" xfId="0" applyFont="1" applyAlignment="1" applyProtection="1">
      <alignment horizontal="left" vertical="center" wrapText="1"/>
    </xf>
    <xf numFmtId="0" fontId="12" fillId="0" borderId="0" xfId="0" applyFont="1" applyBorder="1" applyAlignment="1" applyProtection="1">
      <alignment horizontal="left" vertical="center" wrapText="1"/>
    </xf>
    <xf numFmtId="0" fontId="5" fillId="0" borderId="0" xfId="0" applyFont="1" applyAlignment="1" applyProtection="1">
      <alignment horizontal="left" vertical="top"/>
    </xf>
    <xf numFmtId="0" fontId="5" fillId="0" borderId="0" xfId="0" applyFont="1" applyAlignment="1" applyProtection="1">
      <alignment horizontal="center" vertical="top"/>
    </xf>
    <xf numFmtId="0" fontId="12" fillId="0" borderId="0" xfId="0" applyFont="1" applyAlignment="1" applyProtection="1">
      <alignment horizontal="left"/>
    </xf>
    <xf numFmtId="0" fontId="7" fillId="0" borderId="0" xfId="0" applyFont="1" applyAlignment="1" applyProtection="1">
      <alignment horizontal="left"/>
    </xf>
    <xf numFmtId="0" fontId="2" fillId="0" borderId="0" xfId="0" applyFont="1" applyAlignment="1" applyProtection="1">
      <alignment horizontal="left"/>
    </xf>
    <xf numFmtId="0" fontId="11" fillId="0" borderId="0" xfId="0" applyFont="1" applyProtection="1"/>
    <xf numFmtId="0" fontId="2" fillId="0" borderId="4" xfId="0" applyFont="1" applyBorder="1" applyAlignment="1" applyProtection="1">
      <alignment vertical="top"/>
    </xf>
    <xf numFmtId="0" fontId="2" fillId="0" borderId="9" xfId="0" applyFont="1" applyBorder="1" applyAlignment="1" applyProtection="1">
      <alignment vertical="top" wrapText="1"/>
    </xf>
    <xf numFmtId="0" fontId="2" fillId="0" borderId="1" xfId="0" applyFont="1" applyBorder="1" applyAlignment="1" applyProtection="1">
      <alignment horizontal="center" vertical="center" wrapText="1"/>
    </xf>
    <xf numFmtId="0" fontId="2" fillId="0" borderId="14" xfId="0" applyFont="1" applyBorder="1" applyAlignment="1" applyProtection="1">
      <alignment horizontal="center" vertical="top" wrapText="1"/>
    </xf>
    <xf numFmtId="0" fontId="2" fillId="0" borderId="0" xfId="0" applyFont="1" applyBorder="1" applyAlignment="1" applyProtection="1">
      <alignment vertical="top" wrapText="1"/>
    </xf>
    <xf numFmtId="38" fontId="2" fillId="0" borderId="0" xfId="0" applyNumberFormat="1" applyFont="1" applyBorder="1" applyAlignment="1" applyProtection="1">
      <alignment vertical="top" wrapText="1"/>
    </xf>
    <xf numFmtId="0" fontId="0" fillId="0" borderId="0" xfId="0" applyBorder="1" applyProtection="1"/>
    <xf numFmtId="0" fontId="0" fillId="0" borderId="0" xfId="0" applyAlignment="1" applyProtection="1"/>
    <xf numFmtId="0" fontId="2" fillId="0" borderId="0" xfId="0" applyFont="1" applyBorder="1" applyProtection="1"/>
    <xf numFmtId="38" fontId="2" fillId="2" borderId="2" xfId="5" applyNumberFormat="1" applyFont="1" applyFill="1" applyBorder="1" applyAlignment="1"/>
    <xf numFmtId="37" fontId="2" fillId="0" borderId="0" xfId="0" applyNumberFormat="1" applyFont="1" applyBorder="1" applyAlignment="1" applyProtection="1">
      <alignment horizontal="right" vertical="center"/>
    </xf>
    <xf numFmtId="38" fontId="12" fillId="0" borderId="1" xfId="3" applyNumberFormat="1" applyFont="1" applyBorder="1" applyAlignment="1" applyProtection="1">
      <alignment horizontal="right"/>
      <protection locked="0"/>
    </xf>
    <xf numFmtId="38" fontId="12" fillId="0" borderId="9" xfId="3" applyNumberFormat="1" applyFont="1" applyBorder="1" applyAlignment="1" applyProtection="1">
      <alignment horizontal="right"/>
      <protection locked="0"/>
    </xf>
    <xf numFmtId="38" fontId="12" fillId="3" borderId="15" xfId="4" applyNumberFormat="1" applyFont="1" applyFill="1" applyBorder="1" applyAlignment="1" applyProtection="1">
      <alignment horizontal="right"/>
    </xf>
    <xf numFmtId="38" fontId="12" fillId="2" borderId="2" xfId="4" applyNumberFormat="1" applyFont="1" applyFill="1" applyBorder="1" applyAlignment="1">
      <alignment horizontal="right"/>
    </xf>
    <xf numFmtId="38" fontId="12" fillId="2" borderId="2" xfId="4" applyNumberFormat="1" applyFont="1" applyFill="1" applyBorder="1" applyAlignment="1" applyProtection="1">
      <alignment horizontal="right"/>
    </xf>
    <xf numFmtId="38" fontId="12" fillId="0" borderId="1" xfId="4" applyNumberFormat="1" applyFont="1" applyBorder="1" applyAlignment="1" applyProtection="1">
      <alignment horizontal="right"/>
      <protection locked="0"/>
    </xf>
    <xf numFmtId="38" fontId="12" fillId="0" borderId="1" xfId="4" applyNumberFormat="1" applyFont="1" applyFill="1" applyBorder="1" applyAlignment="1" applyProtection="1">
      <alignment horizontal="right"/>
      <protection locked="0"/>
    </xf>
    <xf numFmtId="38" fontId="12" fillId="0" borderId="2" xfId="4" applyNumberFormat="1" applyFont="1" applyBorder="1" applyAlignment="1" applyProtection="1">
      <alignment horizontal="right"/>
      <protection locked="0"/>
    </xf>
    <xf numFmtId="38" fontId="12" fillId="0" borderId="1" xfId="5" applyNumberFormat="1" applyFont="1" applyBorder="1" applyAlignment="1" applyProtection="1">
      <alignment horizontal="right"/>
      <protection locked="0"/>
    </xf>
    <xf numFmtId="38" fontId="12" fillId="2" borderId="1" xfId="5" applyNumberFormat="1" applyFont="1" applyFill="1" applyBorder="1" applyAlignment="1" applyProtection="1">
      <alignment horizontal="right"/>
    </xf>
    <xf numFmtId="38" fontId="12" fillId="0" borderId="1" xfId="5" applyNumberFormat="1" applyFont="1" applyFill="1" applyBorder="1" applyAlignment="1" applyProtection="1">
      <alignment horizontal="right"/>
      <protection locked="0"/>
    </xf>
    <xf numFmtId="38" fontId="12" fillId="3" borderId="15" xfId="5" applyNumberFormat="1" applyFont="1" applyFill="1" applyBorder="1" applyAlignment="1" applyProtection="1">
      <alignment horizontal="right"/>
    </xf>
    <xf numFmtId="38" fontId="12" fillId="0" borderId="2" xfId="5" applyNumberFormat="1" applyFont="1" applyBorder="1" applyAlignment="1" applyProtection="1">
      <alignment horizontal="right"/>
      <protection locked="0"/>
    </xf>
    <xf numFmtId="38" fontId="12" fillId="2" borderId="2" xfId="5" applyNumberFormat="1" applyFont="1" applyFill="1" applyBorder="1" applyAlignment="1" applyProtection="1">
      <alignment horizontal="right"/>
    </xf>
    <xf numFmtId="38" fontId="12" fillId="3" borderId="16" xfId="5" applyNumberFormat="1" applyFont="1" applyFill="1" applyBorder="1" applyAlignment="1" applyProtection="1">
      <alignment horizontal="right"/>
    </xf>
    <xf numFmtId="38" fontId="12" fillId="2" borderId="2" xfId="5" applyNumberFormat="1" applyFont="1" applyFill="1" applyBorder="1" applyAlignment="1">
      <alignment horizontal="right"/>
    </xf>
    <xf numFmtId="38" fontId="12" fillId="3" borderId="2" xfId="5" applyNumberFormat="1" applyFont="1" applyFill="1" applyBorder="1" applyAlignment="1" applyProtection="1">
      <alignment horizontal="right"/>
    </xf>
    <xf numFmtId="38" fontId="12" fillId="2" borderId="17" xfId="5" applyNumberFormat="1" applyFont="1" applyFill="1" applyBorder="1" applyAlignment="1" applyProtection="1">
      <alignment horizontal="right"/>
    </xf>
    <xf numFmtId="38" fontId="12" fillId="3" borderId="17" xfId="5" applyNumberFormat="1" applyFont="1" applyFill="1" applyBorder="1" applyAlignment="1" applyProtection="1">
      <alignment horizontal="right"/>
    </xf>
    <xf numFmtId="38" fontId="12" fillId="0" borderId="15" xfId="5" applyNumberFormat="1" applyFont="1" applyFill="1" applyBorder="1" applyAlignment="1" applyProtection="1">
      <alignment horizontal="right"/>
      <protection locked="0"/>
    </xf>
    <xf numFmtId="38" fontId="12" fillId="0" borderId="16" xfId="5" applyNumberFormat="1" applyFont="1" applyFill="1" applyBorder="1" applyAlignment="1" applyProtection="1">
      <alignment horizontal="right"/>
      <protection locked="0"/>
    </xf>
    <xf numFmtId="38" fontId="12" fillId="0" borderId="16" xfId="6" applyNumberFormat="1" applyFont="1" applyFill="1" applyBorder="1" applyAlignment="1" applyProtection="1">
      <alignment horizontal="right"/>
      <protection locked="0"/>
    </xf>
    <xf numFmtId="38" fontId="12" fillId="3" borderId="18" xfId="6" applyNumberFormat="1" applyFont="1" applyFill="1" applyBorder="1" applyAlignment="1" applyProtection="1">
      <alignment horizontal="right"/>
    </xf>
    <xf numFmtId="38" fontId="12" fillId="3" borderId="15" xfId="6" applyNumberFormat="1" applyFont="1" applyFill="1" applyBorder="1" applyAlignment="1" applyProtection="1">
      <alignment horizontal="right"/>
    </xf>
    <xf numFmtId="38" fontId="12" fillId="0" borderId="1" xfId="0" applyNumberFormat="1" applyFont="1" applyBorder="1" applyAlignment="1" applyProtection="1">
      <alignment horizontal="right"/>
      <protection locked="0"/>
    </xf>
    <xf numFmtId="38" fontId="12" fillId="0" borderId="3" xfId="0" applyNumberFormat="1" applyFont="1" applyBorder="1" applyAlignment="1" applyProtection="1">
      <alignment horizontal="right"/>
      <protection locked="0"/>
    </xf>
    <xf numFmtId="38" fontId="12" fillId="0" borderId="9" xfId="0" applyNumberFormat="1" applyFont="1" applyFill="1" applyBorder="1" applyAlignment="1" applyProtection="1">
      <alignment horizontal="right"/>
      <protection locked="0"/>
    </xf>
    <xf numFmtId="38" fontId="12" fillId="0" borderId="9" xfId="0" applyNumberFormat="1" applyFont="1" applyBorder="1" applyAlignment="1" applyProtection="1">
      <alignment horizontal="right"/>
      <protection locked="0"/>
    </xf>
    <xf numFmtId="38" fontId="12" fillId="3" borderId="9" xfId="0" applyNumberFormat="1" applyFont="1" applyFill="1" applyBorder="1" applyAlignment="1" applyProtection="1">
      <alignment horizontal="right"/>
    </xf>
    <xf numFmtId="38" fontId="12" fillId="0" borderId="1" xfId="0" applyNumberFormat="1" applyFont="1" applyFill="1" applyBorder="1" applyAlignment="1" applyProtection="1">
      <alignment horizontal="right"/>
      <protection locked="0"/>
    </xf>
    <xf numFmtId="38" fontId="12" fillId="0" borderId="0" xfId="3" applyNumberFormat="1" applyFont="1" applyBorder="1" applyAlignment="1" applyProtection="1">
      <alignment horizontal="right"/>
      <protection locked="0"/>
    </xf>
    <xf numFmtId="38" fontId="12" fillId="3" borderId="17" xfId="0" applyNumberFormat="1" applyFont="1" applyFill="1" applyBorder="1" applyAlignment="1" applyProtection="1">
      <alignment horizontal="right" wrapText="1"/>
    </xf>
    <xf numFmtId="38" fontId="12" fillId="3" borderId="17" xfId="0" applyNumberFormat="1" applyFont="1" applyFill="1" applyBorder="1" applyAlignment="1" applyProtection="1">
      <alignment wrapText="1"/>
    </xf>
    <xf numFmtId="38" fontId="12" fillId="3" borderId="1" xfId="0" applyNumberFormat="1" applyFont="1" applyFill="1" applyBorder="1" applyAlignment="1" applyProtection="1">
      <alignment wrapText="1"/>
    </xf>
    <xf numFmtId="38" fontId="12" fillId="3" borderId="18" xfId="0" applyNumberFormat="1" applyFont="1" applyFill="1" applyBorder="1" applyAlignment="1" applyProtection="1">
      <alignment wrapText="1"/>
    </xf>
    <xf numFmtId="0" fontId="17" fillId="0" borderId="0" xfId="0" applyFont="1" applyAlignment="1" applyProtection="1">
      <alignment horizontal="left"/>
      <protection locked="0"/>
    </xf>
    <xf numFmtId="0" fontId="30" fillId="0" borderId="0" xfId="0" applyFont="1" applyAlignment="1" applyProtection="1">
      <alignment horizontal="left" vertical="center"/>
    </xf>
    <xf numFmtId="0" fontId="29" fillId="0" borderId="0" xfId="0" applyFont="1" applyAlignment="1" applyProtection="1">
      <alignment horizontal="left" vertical="center" indent="3"/>
    </xf>
    <xf numFmtId="0" fontId="29" fillId="0" borderId="0" xfId="0" applyFont="1" applyProtection="1">
      <protection locked="0"/>
    </xf>
    <xf numFmtId="171" fontId="12" fillId="0" borderId="1" xfId="0" applyNumberFormat="1" applyFont="1" applyBorder="1" applyAlignment="1" applyProtection="1">
      <alignment horizontal="right"/>
      <protection locked="0"/>
    </xf>
    <xf numFmtId="49" fontId="11" fillId="0" borderId="12" xfId="0" applyNumberFormat="1" applyFont="1" applyBorder="1" applyAlignment="1" applyProtection="1">
      <alignment horizontal="center" wrapText="1"/>
      <protection locked="0"/>
    </xf>
    <xf numFmtId="0" fontId="6" fillId="3" borderId="4" xfId="0" applyFont="1" applyFill="1" applyBorder="1" applyAlignment="1" applyProtection="1">
      <alignment horizontal="left" vertical="center" indent="2"/>
    </xf>
    <xf numFmtId="0" fontId="6" fillId="3" borderId="9" xfId="0" applyFont="1" applyFill="1" applyBorder="1" applyAlignment="1" applyProtection="1">
      <alignment horizontal="left" vertical="center" indent="2"/>
    </xf>
    <xf numFmtId="0" fontId="6" fillId="3" borderId="19" xfId="0" applyFont="1" applyFill="1" applyBorder="1" applyAlignment="1" applyProtection="1">
      <alignment horizontal="left" vertical="center" wrapText="1" indent="2"/>
    </xf>
    <xf numFmtId="0" fontId="6" fillId="3" borderId="20" xfId="0" applyFont="1" applyFill="1" applyBorder="1" applyAlignment="1" applyProtection="1">
      <alignment horizontal="left" vertical="center" wrapText="1" indent="2"/>
    </xf>
    <xf numFmtId="38" fontId="12" fillId="3" borderId="20" xfId="0" applyNumberFormat="1" applyFont="1" applyFill="1" applyBorder="1" applyAlignment="1" applyProtection="1">
      <alignment horizontal="right"/>
    </xf>
    <xf numFmtId="0" fontId="6" fillId="3" borderId="21" xfId="0" applyFont="1" applyFill="1" applyBorder="1" applyAlignment="1" applyProtection="1">
      <alignment horizontal="left" vertical="center" indent="2"/>
    </xf>
    <xf numFmtId="0" fontId="6" fillId="3" borderId="22" xfId="0" applyFont="1" applyFill="1" applyBorder="1" applyAlignment="1" applyProtection="1">
      <alignment horizontal="left" vertical="center" indent="2"/>
    </xf>
    <xf numFmtId="38" fontId="12" fillId="3" borderId="22" xfId="0" applyNumberFormat="1" applyFont="1" applyFill="1" applyBorder="1" applyAlignment="1" applyProtection="1">
      <alignment horizontal="right"/>
    </xf>
    <xf numFmtId="0" fontId="16" fillId="3" borderId="19" xfId="0" applyFont="1" applyFill="1" applyBorder="1" applyAlignment="1" applyProtection="1">
      <alignment horizontal="left" vertical="center" indent="2"/>
    </xf>
    <xf numFmtId="0" fontId="3" fillId="3" borderId="20" xfId="0" applyFont="1" applyFill="1" applyBorder="1" applyAlignment="1" applyProtection="1">
      <alignment vertical="center"/>
    </xf>
    <xf numFmtId="38" fontId="12" fillId="3" borderId="15" xfId="0" applyNumberFormat="1" applyFont="1" applyFill="1" applyBorder="1" applyAlignment="1" applyProtection="1">
      <alignment horizontal="right"/>
    </xf>
    <xf numFmtId="0" fontId="2" fillId="3" borderId="20" xfId="3" applyFont="1" applyFill="1" applyBorder="1" applyAlignment="1">
      <alignment horizontal="center" vertical="center"/>
    </xf>
    <xf numFmtId="0" fontId="2" fillId="0" borderId="12" xfId="4" applyFont="1" applyBorder="1" applyAlignment="1">
      <alignment vertical="center"/>
    </xf>
    <xf numFmtId="0" fontId="2" fillId="0" borderId="17" xfId="4" applyFont="1" applyBorder="1" applyAlignment="1">
      <alignment horizontal="center" vertical="center"/>
    </xf>
    <xf numFmtId="0" fontId="2" fillId="3" borderId="20" xfId="4" applyFont="1" applyFill="1" applyBorder="1" applyAlignment="1">
      <alignment horizontal="center" vertical="center"/>
    </xf>
    <xf numFmtId="0" fontId="6" fillId="3" borderId="23" xfId="4" applyFont="1" applyFill="1" applyBorder="1" applyAlignment="1">
      <alignment vertical="center"/>
    </xf>
    <xf numFmtId="0" fontId="8" fillId="0" borderId="12" xfId="5" applyFont="1" applyBorder="1" applyAlignment="1">
      <alignment vertical="center" wrapText="1"/>
    </xf>
    <xf numFmtId="0" fontId="22" fillId="0" borderId="14" xfId="3" applyFont="1" applyBorder="1" applyAlignment="1">
      <alignment horizontal="center" vertical="top" wrapText="1"/>
    </xf>
    <xf numFmtId="0" fontId="2" fillId="3" borderId="20" xfId="5" applyFont="1" applyFill="1" applyBorder="1" applyAlignment="1">
      <alignment horizontal="center" vertical="center" wrapText="1"/>
    </xf>
    <xf numFmtId="0" fontId="2" fillId="3" borderId="20" xfId="0" applyFont="1" applyFill="1" applyBorder="1" applyAlignment="1">
      <alignment horizontal="left" vertical="center"/>
    </xf>
    <xf numFmtId="0" fontId="8" fillId="0" borderId="12" xfId="5" applyFont="1" applyBorder="1" applyAlignment="1">
      <alignment horizontal="left" vertical="center" wrapText="1"/>
    </xf>
    <xf numFmtId="49" fontId="2" fillId="0" borderId="12" xfId="5" applyNumberFormat="1" applyFont="1" applyBorder="1" applyAlignment="1">
      <alignment horizontal="left" vertical="top" wrapText="1"/>
    </xf>
    <xf numFmtId="0" fontId="2" fillId="0" borderId="14" xfId="6" applyFont="1" applyBorder="1" applyAlignment="1">
      <alignment horizontal="center" vertical="center"/>
    </xf>
    <xf numFmtId="0" fontId="2" fillId="3" borderId="20" xfId="5" applyFont="1" applyFill="1" applyBorder="1" applyAlignment="1">
      <alignment horizontal="center" vertical="center"/>
    </xf>
    <xf numFmtId="0" fontId="2" fillId="3" borderId="20" xfId="0" applyFont="1" applyFill="1" applyBorder="1" applyAlignment="1">
      <alignment vertical="center"/>
    </xf>
    <xf numFmtId="0" fontId="21" fillId="3" borderId="20" xfId="0" applyFont="1" applyFill="1" applyBorder="1" applyAlignment="1">
      <alignment horizontal="center" vertical="center"/>
    </xf>
    <xf numFmtId="0" fontId="6" fillId="3" borderId="23" xfId="6" applyFont="1" applyFill="1" applyBorder="1" applyAlignment="1" applyProtection="1">
      <alignment vertical="center"/>
    </xf>
    <xf numFmtId="0" fontId="2" fillId="3" borderId="20" xfId="6" applyFont="1" applyFill="1" applyBorder="1" applyAlignment="1">
      <alignment horizontal="center" vertical="center"/>
    </xf>
    <xf numFmtId="0" fontId="2" fillId="0" borderId="24" xfId="0" applyFont="1" applyBorder="1" applyAlignment="1" applyProtection="1">
      <alignment horizontal="left" vertical="center"/>
    </xf>
    <xf numFmtId="0" fontId="2" fillId="0" borderId="12" xfId="0" applyFont="1" applyBorder="1" applyAlignment="1" applyProtection="1">
      <alignment vertical="top" wrapText="1"/>
    </xf>
    <xf numFmtId="0" fontId="16" fillId="3" borderId="19" xfId="0" applyFont="1" applyFill="1" applyBorder="1" applyAlignment="1" applyProtection="1">
      <alignment horizontal="left" vertical="center" indent="1"/>
    </xf>
    <xf numFmtId="0" fontId="2" fillId="3" borderId="23" xfId="0" applyFont="1" applyFill="1" applyBorder="1" applyAlignment="1" applyProtection="1">
      <alignment vertical="top" wrapText="1"/>
    </xf>
    <xf numFmtId="0" fontId="2" fillId="3" borderId="20" xfId="0" applyFont="1" applyFill="1" applyBorder="1" applyAlignment="1" applyProtection="1">
      <alignment vertical="top" wrapText="1"/>
    </xf>
    <xf numFmtId="0" fontId="2" fillId="0" borderId="14" xfId="0" applyFont="1" applyBorder="1" applyAlignment="1" applyProtection="1">
      <alignment vertical="top" wrapText="1"/>
    </xf>
    <xf numFmtId="0" fontId="16" fillId="3" borderId="19" xfId="0" applyFont="1" applyFill="1" applyBorder="1" applyAlignment="1" applyProtection="1">
      <alignment horizontal="left" vertical="center"/>
    </xf>
    <xf numFmtId="38" fontId="12" fillId="3" borderId="16" xfId="6" applyNumberFormat="1" applyFont="1" applyFill="1" applyBorder="1" applyAlignment="1" applyProtection="1">
      <alignment horizontal="right"/>
    </xf>
    <xf numFmtId="0" fontId="0" fillId="0" borderId="0" xfId="0" applyAlignment="1" applyProtection="1">
      <alignment horizontal="left" vertical="center" indent="2"/>
      <protection locked="0"/>
    </xf>
    <xf numFmtId="0" fontId="2" fillId="0" borderId="0" xfId="0" applyFont="1" applyAlignment="1" applyProtection="1">
      <alignment horizontal="left" vertical="center" indent="2"/>
    </xf>
    <xf numFmtId="0" fontId="6" fillId="4" borderId="8" xfId="3" applyFont="1" applyFill="1" applyBorder="1" applyAlignment="1">
      <alignment vertical="center" wrapText="1"/>
    </xf>
    <xf numFmtId="0" fontId="2" fillId="4" borderId="9" xfId="3" applyFont="1" applyFill="1" applyBorder="1" applyAlignment="1">
      <alignment horizontal="center" wrapText="1"/>
    </xf>
    <xf numFmtId="0" fontId="6" fillId="4" borderId="12" xfId="4" applyFont="1" applyFill="1" applyBorder="1" applyAlignment="1">
      <alignment horizontal="left" vertical="center" wrapText="1"/>
    </xf>
    <xf numFmtId="0" fontId="2" fillId="4" borderId="14" xfId="4" applyFont="1" applyFill="1" applyBorder="1" applyAlignment="1">
      <alignment vertical="center" wrapText="1"/>
    </xf>
    <xf numFmtId="0" fontId="6" fillId="4" borderId="8" xfId="4" applyFont="1" applyFill="1" applyBorder="1" applyAlignment="1">
      <alignment vertical="center" wrapText="1"/>
    </xf>
    <xf numFmtId="0" fontId="2" fillId="4" borderId="9" xfId="4" applyFont="1" applyFill="1" applyBorder="1" applyAlignment="1">
      <alignment horizontal="center" wrapText="1"/>
    </xf>
    <xf numFmtId="0" fontId="6" fillId="4" borderId="8" xfId="5" applyFont="1" applyFill="1" applyBorder="1" applyAlignment="1">
      <alignment horizontal="left" vertical="center" wrapText="1"/>
    </xf>
    <xf numFmtId="0" fontId="2" fillId="4" borderId="9" xfId="5" applyFont="1" applyFill="1" applyBorder="1" applyAlignment="1">
      <alignment horizontal="center" vertical="center" wrapText="1"/>
    </xf>
    <xf numFmtId="0" fontId="6" fillId="4" borderId="12" xfId="5" applyFont="1" applyFill="1" applyBorder="1" applyAlignment="1">
      <alignment horizontal="left" vertical="center" wrapText="1"/>
    </xf>
    <xf numFmtId="0" fontId="2" fillId="4" borderId="17" xfId="5" applyFont="1" applyFill="1" applyBorder="1" applyAlignment="1">
      <alignment horizontal="center" vertical="center" wrapText="1"/>
    </xf>
    <xf numFmtId="0" fontId="2" fillId="5" borderId="8" xfId="5" applyFont="1" applyFill="1" applyBorder="1" applyAlignment="1">
      <alignment vertical="center" wrapText="1"/>
    </xf>
    <xf numFmtId="0" fontId="2" fillId="5" borderId="1" xfId="5" applyFont="1" applyFill="1" applyBorder="1" applyAlignment="1">
      <alignment horizontal="center" vertical="center" wrapText="1"/>
    </xf>
    <xf numFmtId="0" fontId="2" fillId="5" borderId="8" xfId="5" applyFont="1" applyFill="1" applyBorder="1" applyAlignment="1">
      <alignment horizontal="left" vertical="center" wrapText="1"/>
    </xf>
    <xf numFmtId="0" fontId="2" fillId="5" borderId="8" xfId="5" applyFont="1" applyFill="1" applyBorder="1" applyAlignment="1">
      <alignment horizontal="left" vertical="center"/>
    </xf>
    <xf numFmtId="0" fontId="2" fillId="5" borderId="8" xfId="5" applyFont="1" applyFill="1" applyBorder="1" applyAlignment="1">
      <alignment vertical="center"/>
    </xf>
    <xf numFmtId="0" fontId="2" fillId="5" borderId="1" xfId="0" applyFont="1" applyFill="1" applyBorder="1" applyAlignment="1">
      <alignment horizontal="center" vertical="center"/>
    </xf>
    <xf numFmtId="0" fontId="2" fillId="5" borderId="1" xfId="5" applyFont="1" applyFill="1" applyBorder="1" applyAlignment="1">
      <alignment horizontal="centerContinuous" vertical="center"/>
    </xf>
    <xf numFmtId="0" fontId="2" fillId="5" borderId="1" xfId="5" applyFont="1" applyFill="1" applyBorder="1" applyAlignment="1">
      <alignment horizontal="centerContinuous" vertical="center" wrapText="1"/>
    </xf>
    <xf numFmtId="0" fontId="6" fillId="4" borderId="8" xfId="0" applyFont="1" applyFill="1" applyBorder="1" applyAlignment="1">
      <alignment vertical="center"/>
    </xf>
    <xf numFmtId="0" fontId="2" fillId="4" borderId="1" xfId="0" applyFont="1" applyFill="1" applyBorder="1" applyAlignment="1">
      <alignment horizontal="centerContinuous" vertical="center"/>
    </xf>
    <xf numFmtId="0" fontId="6" fillId="4" borderId="8" xfId="6" applyFont="1" applyFill="1" applyBorder="1" applyAlignment="1">
      <alignment vertical="center" wrapText="1"/>
    </xf>
    <xf numFmtId="0" fontId="2" fillId="4" borderId="1" xfId="6" applyFont="1" applyFill="1" applyBorder="1" applyAlignment="1">
      <alignment horizontal="centerContinuous"/>
    </xf>
    <xf numFmtId="0" fontId="2" fillId="5" borderId="24" xfId="0" applyFont="1" applyFill="1" applyBorder="1" applyAlignment="1" applyProtection="1">
      <alignment vertical="top"/>
    </xf>
    <xf numFmtId="0" fontId="2" fillId="5" borderId="9" xfId="0" applyFont="1" applyFill="1" applyBorder="1" applyAlignment="1" applyProtection="1">
      <alignment vertical="top" wrapText="1"/>
    </xf>
    <xf numFmtId="0" fontId="2" fillId="5" borderId="14" xfId="0" applyFont="1" applyFill="1" applyBorder="1" applyAlignment="1" applyProtection="1">
      <alignment horizontal="center" vertical="top" wrapText="1"/>
    </xf>
    <xf numFmtId="0" fontId="6" fillId="4" borderId="4" xfId="0" applyFont="1" applyFill="1" applyBorder="1" applyAlignment="1" applyProtection="1">
      <alignment horizontal="center" vertical="center"/>
    </xf>
    <xf numFmtId="0" fontId="6" fillId="4" borderId="9" xfId="0" applyFont="1" applyFill="1" applyBorder="1" applyAlignment="1" applyProtection="1">
      <alignment horizontal="center" vertical="center"/>
    </xf>
    <xf numFmtId="0" fontId="6" fillId="4" borderId="4" xfId="0" applyFont="1" applyFill="1" applyBorder="1" applyAlignment="1" applyProtection="1">
      <alignment horizontal="center" vertical="center" wrapText="1"/>
    </xf>
    <xf numFmtId="0" fontId="6" fillId="4" borderId="25" xfId="0" applyFont="1" applyFill="1" applyBorder="1" applyAlignment="1" applyProtection="1">
      <alignment horizontal="left" indent="1"/>
    </xf>
    <xf numFmtId="0" fontId="6" fillId="4" borderId="26" xfId="0" applyFont="1" applyFill="1" applyBorder="1" applyAlignment="1" applyProtection="1">
      <alignment horizontal="left" indent="1"/>
    </xf>
    <xf numFmtId="0" fontId="2" fillId="4" borderId="27" xfId="0" applyFont="1" applyFill="1" applyBorder="1" applyAlignment="1" applyProtection="1">
      <alignment horizontal="center"/>
    </xf>
    <xf numFmtId="0" fontId="6" fillId="4" borderId="4" xfId="0" applyFont="1" applyFill="1" applyBorder="1" applyAlignment="1" applyProtection="1">
      <alignment horizontal="left" indent="1"/>
    </xf>
    <xf numFmtId="0" fontId="6" fillId="4" borderId="8" xfId="0" applyFont="1" applyFill="1" applyBorder="1" applyAlignment="1" applyProtection="1">
      <alignment horizontal="left" indent="1"/>
    </xf>
    <xf numFmtId="0" fontId="2" fillId="4" borderId="9" xfId="0" applyFont="1" applyFill="1" applyBorder="1" applyAlignment="1" applyProtection="1">
      <alignment horizontal="centerContinuous" vertical="center"/>
    </xf>
    <xf numFmtId="0" fontId="2" fillId="4" borderId="9" xfId="0" applyFont="1" applyFill="1" applyBorder="1" applyAlignment="1" applyProtection="1">
      <alignment vertical="center"/>
    </xf>
    <xf numFmtId="0" fontId="14" fillId="0" borderId="0" xfId="0" applyFont="1" applyAlignment="1" applyProtection="1">
      <alignment horizontal="center"/>
    </xf>
    <xf numFmtId="0" fontId="30" fillId="0" borderId="0" xfId="0" applyFont="1" applyAlignment="1" applyProtection="1">
      <alignment vertical="center"/>
      <protection locked="0"/>
    </xf>
    <xf numFmtId="0" fontId="2" fillId="0" borderId="0" xfId="0" applyFont="1" applyAlignment="1" applyProtection="1">
      <alignment vertical="center"/>
      <protection locked="0"/>
    </xf>
    <xf numFmtId="0" fontId="30"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30" fillId="0" borderId="0" xfId="0" applyFont="1" applyAlignment="1" applyProtection="1">
      <alignment horizontal="left" vertical="center"/>
      <protection locked="0"/>
    </xf>
    <xf numFmtId="0" fontId="30" fillId="0" borderId="0" xfId="0" applyFont="1" applyAlignment="1" applyProtection="1">
      <alignment horizontal="left" vertical="center" indent="3"/>
      <protection locked="0"/>
    </xf>
    <xf numFmtId="0" fontId="29" fillId="0" borderId="0" xfId="0" applyFont="1" applyAlignment="1" applyProtection="1">
      <alignment horizontal="left" vertical="center" indent="3"/>
      <protection locked="0"/>
    </xf>
    <xf numFmtId="0" fontId="30" fillId="0" borderId="0" xfId="0" applyFont="1" applyProtection="1">
      <protection locked="0"/>
    </xf>
    <xf numFmtId="0" fontId="13" fillId="0" borderId="0" xfId="0" applyFont="1" applyAlignment="1">
      <alignment horizontal="center" vertical="center"/>
    </xf>
    <xf numFmtId="0" fontId="13" fillId="0" borderId="0" xfId="0" applyFont="1"/>
    <xf numFmtId="0" fontId="13" fillId="0" borderId="0" xfId="0" applyFont="1" applyAlignment="1">
      <alignment horizontal="left" vertical="center" wrapText="1"/>
    </xf>
    <xf numFmtId="0" fontId="13" fillId="0" borderId="0" xfId="0" applyFont="1" applyAlignment="1">
      <alignment horizontal="center"/>
    </xf>
    <xf numFmtId="0" fontId="5" fillId="0" borderId="28" xfId="0" applyFont="1" applyBorder="1" applyAlignment="1">
      <alignment horizontal="center" vertical="top"/>
    </xf>
    <xf numFmtId="38" fontId="5" fillId="0" borderId="29" xfId="0" applyNumberFormat="1" applyFont="1" applyBorder="1" applyAlignment="1">
      <alignment horizontal="center" vertical="top"/>
    </xf>
    <xf numFmtId="38" fontId="5" fillId="0" borderId="28" xfId="0" applyNumberFormat="1" applyFont="1" applyBorder="1" applyAlignment="1">
      <alignment horizontal="center" vertical="top"/>
    </xf>
    <xf numFmtId="38" fontId="5" fillId="0" borderId="30" xfId="0" applyNumberFormat="1" applyFont="1" applyBorder="1" applyAlignment="1">
      <alignment horizontal="center" vertical="top"/>
    </xf>
    <xf numFmtId="0" fontId="13" fillId="0" borderId="30" xfId="0" applyFont="1" applyBorder="1" applyAlignment="1">
      <alignment horizontal="left" vertical="center" wrapText="1"/>
    </xf>
    <xf numFmtId="38" fontId="13" fillId="0" borderId="31" xfId="0" applyNumberFormat="1" applyFont="1" applyBorder="1" applyAlignment="1" applyProtection="1">
      <alignment horizontal="center"/>
      <protection locked="0"/>
    </xf>
    <xf numFmtId="38" fontId="13" fillId="0" borderId="32" xfId="0" applyNumberFormat="1" applyFont="1" applyBorder="1" applyAlignment="1" applyProtection="1">
      <alignment horizontal="center"/>
      <protection locked="0"/>
    </xf>
    <xf numFmtId="0" fontId="13" fillId="0" borderId="0" xfId="0" applyFont="1" applyAlignment="1">
      <alignment horizontal="left" vertical="center" wrapText="1" indent="1"/>
    </xf>
    <xf numFmtId="0" fontId="13" fillId="0" borderId="0" xfId="0" applyFont="1" applyAlignment="1">
      <alignment horizontal="left" indent="1"/>
    </xf>
    <xf numFmtId="0" fontId="32" fillId="0" borderId="0" xfId="0" applyFont="1" applyAlignment="1">
      <alignment horizontal="left" indent="1"/>
    </xf>
    <xf numFmtId="0" fontId="13" fillId="0" borderId="32" xfId="0" applyFont="1" applyBorder="1" applyAlignment="1">
      <alignment horizontal="left" vertical="center" wrapText="1" indent="1"/>
    </xf>
    <xf numFmtId="0" fontId="13" fillId="0" borderId="29" xfId="0" applyFont="1" applyBorder="1" applyAlignment="1">
      <alignment horizontal="left" vertical="center" wrapText="1" indent="1"/>
    </xf>
    <xf numFmtId="0" fontId="13" fillId="0" borderId="0" xfId="0" applyFont="1" applyAlignment="1" applyProtection="1">
      <alignment horizontal="left" vertical="center" wrapText="1" indent="1"/>
      <protection locked="0"/>
    </xf>
    <xf numFmtId="0" fontId="13" fillId="0" borderId="0" xfId="0" applyFont="1" applyAlignment="1" applyProtection="1">
      <alignment horizontal="left" indent="1"/>
      <protection locked="0"/>
    </xf>
    <xf numFmtId="0" fontId="5" fillId="0" borderId="0" xfId="0" applyFont="1" applyAlignment="1" applyProtection="1">
      <alignment vertical="center"/>
    </xf>
    <xf numFmtId="38" fontId="12" fillId="0" borderId="2" xfId="3" applyNumberFormat="1" applyFont="1" applyFill="1" applyBorder="1" applyAlignment="1" applyProtection="1">
      <alignment horizontal="right"/>
      <protection locked="0"/>
    </xf>
    <xf numFmtId="38" fontId="12" fillId="0" borderId="1" xfId="3" applyNumberFormat="1" applyFont="1" applyFill="1" applyBorder="1" applyAlignment="1" applyProtection="1">
      <alignment horizontal="right"/>
      <protection locked="0"/>
    </xf>
    <xf numFmtId="0" fontId="16" fillId="3" borderId="9" xfId="4" applyFont="1" applyFill="1" applyBorder="1" applyAlignment="1">
      <alignment horizontal="center" vertical="center" wrapText="1"/>
    </xf>
    <xf numFmtId="0" fontId="6" fillId="3" borderId="23" xfId="5" applyFont="1" applyFill="1" applyBorder="1" applyAlignment="1">
      <alignment horizontal="left" vertical="center" wrapText="1" indent="2"/>
    </xf>
    <xf numFmtId="0" fontId="6" fillId="3" borderId="23" xfId="5" applyFont="1" applyFill="1" applyBorder="1" applyAlignment="1">
      <alignment horizontal="left" vertical="center" indent="2"/>
    </xf>
    <xf numFmtId="0" fontId="6" fillId="3" borderId="23" xfId="3" applyFont="1" applyFill="1" applyBorder="1" applyAlignment="1">
      <alignment horizontal="left" vertical="center" indent="2"/>
    </xf>
    <xf numFmtId="0" fontId="16" fillId="3" borderId="8" xfId="4" applyFont="1" applyFill="1" applyBorder="1" applyAlignment="1">
      <alignment horizontal="left" vertical="center" wrapText="1" indent="2"/>
    </xf>
    <xf numFmtId="0" fontId="6" fillId="3" borderId="23" xfId="4" applyFont="1" applyFill="1" applyBorder="1" applyAlignment="1">
      <alignment horizontal="left" vertical="center" wrapText="1" indent="2"/>
    </xf>
    <xf numFmtId="38" fontId="12" fillId="0" borderId="2" xfId="4" applyNumberFormat="1" applyFont="1" applyFill="1" applyBorder="1" applyAlignment="1" applyProtection="1">
      <alignment horizontal="right"/>
      <protection locked="0"/>
    </xf>
    <xf numFmtId="38" fontId="12" fillId="6" borderId="1" xfId="4" applyNumberFormat="1" applyFont="1" applyFill="1" applyBorder="1" applyAlignment="1" applyProtection="1">
      <alignment horizontal="right"/>
      <protection locked="0"/>
    </xf>
    <xf numFmtId="0" fontId="16" fillId="0" borderId="7" xfId="3" applyFont="1" applyBorder="1" applyAlignment="1">
      <alignment horizontal="center" vertical="center"/>
    </xf>
    <xf numFmtId="49" fontId="16" fillId="0" borderId="7" xfId="3" applyNumberFormat="1" applyFont="1" applyBorder="1" applyAlignment="1">
      <alignment horizontal="center" vertical="center"/>
    </xf>
    <xf numFmtId="0" fontId="16" fillId="0" borderId="17" xfId="3" applyFont="1" applyBorder="1" applyAlignment="1">
      <alignment horizontal="center" vertical="center" wrapText="1"/>
    </xf>
    <xf numFmtId="49" fontId="16" fillId="0" borderId="2" xfId="3" applyNumberFormat="1" applyFont="1" applyBorder="1" applyAlignment="1">
      <alignment horizontal="center" vertical="center"/>
    </xf>
    <xf numFmtId="49" fontId="16" fillId="0" borderId="2" xfId="3" applyNumberFormat="1" applyFont="1" applyBorder="1" applyAlignment="1">
      <alignment horizontal="center" vertical="center" wrapText="1"/>
    </xf>
    <xf numFmtId="0" fontId="16" fillId="0" borderId="0" xfId="3" applyFont="1" applyBorder="1" applyAlignment="1">
      <alignment horizontal="center" vertical="center" wrapText="1"/>
    </xf>
    <xf numFmtId="0" fontId="2" fillId="0" borderId="9" xfId="4" applyFont="1" applyBorder="1" applyAlignment="1">
      <alignment horizontal="center" vertical="center"/>
    </xf>
    <xf numFmtId="38" fontId="12" fillId="2" borderId="17" xfId="4" applyNumberFormat="1" applyFont="1" applyFill="1" applyBorder="1" applyAlignment="1" applyProtection="1">
      <alignment horizontal="right"/>
    </xf>
    <xf numFmtId="0" fontId="2" fillId="0" borderId="33" xfId="3" applyFont="1" applyBorder="1" applyAlignment="1">
      <alignment horizontal="center" vertical="center"/>
    </xf>
    <xf numFmtId="0" fontId="6" fillId="3" borderId="23" xfId="6" applyFont="1" applyFill="1" applyBorder="1" applyAlignment="1">
      <alignment horizontal="left" vertical="center" indent="2"/>
    </xf>
    <xf numFmtId="0" fontId="2" fillId="0" borderId="8" xfId="6" applyFont="1" applyBorder="1" applyAlignment="1">
      <alignment vertical="center" wrapText="1"/>
    </xf>
    <xf numFmtId="0" fontId="11" fillId="0" borderId="0" xfId="0" applyFont="1" applyAlignment="1" applyProtection="1">
      <alignment horizontal="center" vertical="center"/>
    </xf>
    <xf numFmtId="0" fontId="6" fillId="0" borderId="0" xfId="0" applyFont="1" applyAlignment="1" applyProtection="1">
      <alignment horizontal="left" vertical="center"/>
      <protection locked="0"/>
    </xf>
    <xf numFmtId="0" fontId="12" fillId="0" borderId="0" xfId="0" applyFont="1" applyProtection="1"/>
    <xf numFmtId="0" fontId="33" fillId="0" borderId="0" xfId="0" applyFont="1" applyAlignment="1" applyProtection="1">
      <alignment horizontal="center" vertical="center"/>
      <protection locked="0"/>
    </xf>
    <xf numFmtId="0" fontId="11" fillId="0" borderId="0" xfId="0" applyFont="1" applyAlignment="1" applyProtection="1">
      <alignment horizontal="center"/>
      <protection locked="0"/>
    </xf>
    <xf numFmtId="0" fontId="34" fillId="0" borderId="0" xfId="0" applyFont="1" applyAlignment="1" applyProtection="1">
      <alignment horizontal="center"/>
      <protection locked="0"/>
    </xf>
    <xf numFmtId="0" fontId="34" fillId="0" borderId="0" xfId="0" applyFont="1" applyAlignment="1" applyProtection="1">
      <alignment horizontal="center" vertical="center"/>
      <protection locked="0"/>
    </xf>
    <xf numFmtId="0" fontId="6" fillId="0" borderId="12" xfId="6" applyFont="1" applyBorder="1" applyAlignment="1" applyProtection="1">
      <alignment vertical="center"/>
      <protection locked="0"/>
    </xf>
    <xf numFmtId="38" fontId="12" fillId="2" borderId="17" xfId="4" applyNumberFormat="1" applyFont="1" applyFill="1" applyBorder="1" applyAlignment="1" applyProtection="1">
      <alignment horizontal="right"/>
      <protection locked="0"/>
    </xf>
    <xf numFmtId="38" fontId="12" fillId="6" borderId="15" xfId="4" applyNumberFormat="1" applyFont="1" applyFill="1" applyBorder="1" applyAlignment="1" applyProtection="1">
      <alignment horizontal="right"/>
    </xf>
    <xf numFmtId="38" fontId="16" fillId="0" borderId="4" xfId="0" applyNumberFormat="1" applyFont="1" applyBorder="1" applyAlignment="1" applyProtection="1">
      <alignment vertical="center"/>
    </xf>
    <xf numFmtId="0" fontId="0" fillId="0" borderId="9" xfId="0" applyBorder="1" applyAlignment="1">
      <alignment vertical="center"/>
    </xf>
    <xf numFmtId="0" fontId="13" fillId="0" borderId="0" xfId="1" applyFont="1" applyBorder="1" applyAlignment="1" applyProtection="1">
      <alignment horizontal="right" vertical="center"/>
    </xf>
    <xf numFmtId="0" fontId="13" fillId="0" borderId="0" xfId="0" applyFont="1" applyAlignment="1">
      <alignment horizontal="right" vertical="center"/>
    </xf>
    <xf numFmtId="38" fontId="12" fillId="7" borderId="17" xfId="0" applyNumberFormat="1" applyFont="1" applyFill="1" applyBorder="1" applyAlignment="1" applyProtection="1">
      <alignment horizontal="right" wrapText="1"/>
    </xf>
    <xf numFmtId="38" fontId="12" fillId="3" borderId="16" xfId="0" applyNumberFormat="1" applyFont="1" applyFill="1" applyBorder="1" applyAlignment="1" applyProtection="1">
      <alignment vertical="center" wrapText="1"/>
    </xf>
    <xf numFmtId="38" fontId="12" fillId="7" borderId="16" xfId="0" applyNumberFormat="1" applyFont="1" applyFill="1" applyBorder="1" applyAlignment="1" applyProtection="1">
      <alignment vertical="center" wrapText="1"/>
    </xf>
    <xf numFmtId="0" fontId="3" fillId="0" borderId="0" xfId="0" applyFont="1" applyAlignment="1" applyProtection="1">
      <alignment horizontal="center" vertical="center"/>
    </xf>
    <xf numFmtId="170" fontId="17" fillId="0" borderId="0" xfId="0" applyNumberFormat="1" applyFont="1" applyBorder="1" applyAlignment="1" applyProtection="1"/>
    <xf numFmtId="0" fontId="16" fillId="0" borderId="4" xfId="0" applyFont="1" applyBorder="1" applyAlignment="1" applyProtection="1">
      <alignment vertical="center"/>
    </xf>
    <xf numFmtId="0" fontId="0" fillId="0" borderId="9" xfId="0" applyBorder="1" applyAlignment="1" applyProtection="1">
      <alignment vertical="center"/>
    </xf>
    <xf numFmtId="38" fontId="12" fillId="0" borderId="1" xfId="0" applyNumberFormat="1" applyFont="1" applyFill="1" applyBorder="1" applyAlignment="1" applyProtection="1">
      <alignment horizontal="right"/>
    </xf>
    <xf numFmtId="0" fontId="13" fillId="0" borderId="0" xfId="0" applyFont="1" applyBorder="1" applyAlignment="1" applyProtection="1"/>
    <xf numFmtId="0" fontId="2" fillId="0" borderId="34" xfId="0" applyFont="1" applyBorder="1" applyAlignment="1" applyProtection="1">
      <alignment horizontal="center" vertical="center"/>
      <protection locked="0"/>
    </xf>
    <xf numFmtId="10" fontId="12" fillId="0" borderId="1" xfId="0" applyNumberFormat="1" applyFont="1" applyFill="1" applyBorder="1" applyAlignment="1" applyProtection="1">
      <alignment horizontal="right" vertical="center"/>
    </xf>
    <xf numFmtId="0" fontId="7" fillId="0" borderId="0" xfId="0" applyFont="1" applyProtection="1"/>
    <xf numFmtId="0" fontId="7" fillId="0" borderId="0" xfId="2" applyFont="1" applyAlignment="1" applyProtection="1">
      <alignment horizontal="left" vertical="center"/>
      <protection locked="0"/>
    </xf>
    <xf numFmtId="0" fontId="35" fillId="0" borderId="0" xfId="2" applyBorder="1" applyProtection="1">
      <protection locked="0"/>
    </xf>
    <xf numFmtId="0" fontId="35" fillId="0" borderId="0" xfId="2"/>
    <xf numFmtId="0" fontId="35" fillId="0" borderId="0" xfId="2" applyProtection="1">
      <protection locked="0"/>
    </xf>
    <xf numFmtId="0" fontId="35" fillId="0" borderId="0" xfId="2" applyAlignment="1" applyProtection="1">
      <alignment horizontal="left" vertical="center" indent="2"/>
      <protection locked="0"/>
    </xf>
    <xf numFmtId="0" fontId="6" fillId="0" borderId="0" xfId="2" applyFont="1" applyAlignment="1">
      <alignment horizontal="center" vertical="center"/>
    </xf>
    <xf numFmtId="0" fontId="29" fillId="0" borderId="0" xfId="2" applyFont="1" applyProtection="1">
      <protection locked="0"/>
    </xf>
    <xf numFmtId="0" fontId="2" fillId="0" borderId="0" xfId="2" applyFont="1" applyAlignment="1">
      <alignment horizontal="right" vertical="top"/>
    </xf>
    <xf numFmtId="0" fontId="25" fillId="0" borderId="0" xfId="2" applyFont="1"/>
    <xf numFmtId="0" fontId="12" fillId="0" borderId="0" xfId="2" applyFont="1"/>
    <xf numFmtId="0" fontId="12" fillId="0" borderId="0" xfId="2" applyFont="1" applyAlignment="1">
      <alignment horizontal="right" vertical="top"/>
    </xf>
    <xf numFmtId="38" fontId="2" fillId="0" borderId="1" xfId="0" applyNumberFormat="1" applyFont="1" applyFill="1" applyBorder="1" applyAlignment="1" applyProtection="1">
      <alignment horizontal="right" vertical="center" wrapText="1"/>
    </xf>
    <xf numFmtId="0" fontId="7" fillId="0" borderId="0" xfId="0" applyFont="1" applyAlignment="1" applyProtection="1">
      <alignment horizontal="center" vertical="center"/>
    </xf>
    <xf numFmtId="0" fontId="11" fillId="0" borderId="0" xfId="0" applyFont="1" applyAlignment="1" applyProtection="1">
      <alignment horizontal="center" vertical="center"/>
    </xf>
    <xf numFmtId="0" fontId="12" fillId="0" borderId="0" xfId="0" applyFont="1" applyAlignment="1" applyProtection="1">
      <alignment horizontal="center" vertical="center"/>
    </xf>
    <xf numFmtId="0" fontId="6" fillId="0" borderId="4"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17" fillId="0" borderId="8" xfId="0" applyFont="1" applyBorder="1" applyAlignment="1" applyProtection="1">
      <alignment horizontal="left" indent="1"/>
      <protection locked="0"/>
    </xf>
    <xf numFmtId="0" fontId="13" fillId="0" borderId="8" xfId="0" applyFont="1" applyBorder="1" applyAlignment="1" applyProtection="1">
      <alignment horizontal="left" indent="1"/>
      <protection locked="0"/>
    </xf>
    <xf numFmtId="170" fontId="17" fillId="0" borderId="8" xfId="0" applyNumberFormat="1" applyFont="1" applyBorder="1" applyAlignment="1" applyProtection="1">
      <alignment horizontal="left" indent="1"/>
      <protection locked="0"/>
    </xf>
    <xf numFmtId="0" fontId="13" fillId="0" borderId="8" xfId="0" applyFont="1" applyBorder="1" applyAlignment="1" applyProtection="1">
      <alignment horizontal="left"/>
      <protection locked="0"/>
    </xf>
    <xf numFmtId="0" fontId="3" fillId="0" borderId="4" xfId="0" applyFont="1" applyBorder="1" applyAlignment="1" applyProtection="1">
      <alignment vertical="center" wrapText="1"/>
    </xf>
    <xf numFmtId="0" fontId="0" fillId="0" borderId="9" xfId="0" applyBorder="1" applyAlignment="1">
      <alignment vertical="center" wrapText="1"/>
    </xf>
    <xf numFmtId="0" fontId="11" fillId="0" borderId="12" xfId="2" applyFont="1" applyBorder="1" applyAlignment="1" applyProtection="1">
      <alignment horizontal="center" wrapText="1"/>
      <protection locked="0"/>
    </xf>
    <xf numFmtId="0" fontId="16" fillId="0" borderId="4" xfId="0" applyFont="1" applyBorder="1" applyAlignment="1" applyProtection="1">
      <alignment horizontal="left" vertical="center" wrapText="1"/>
    </xf>
    <xf numFmtId="0" fontId="0" fillId="0" borderId="9" xfId="0" applyBorder="1" applyAlignment="1">
      <alignment horizontal="left" vertical="center" wrapText="1"/>
    </xf>
    <xf numFmtId="0" fontId="11" fillId="0" borderId="0" xfId="0" applyFont="1" applyAlignment="1" applyProtection="1">
      <alignment horizontal="center"/>
    </xf>
    <xf numFmtId="0" fontId="34" fillId="0" borderId="0" xfId="0" applyFont="1" applyAlignment="1" applyProtection="1">
      <alignment horizontal="center"/>
    </xf>
    <xf numFmtId="0" fontId="2" fillId="0" borderId="0" xfId="0" applyFont="1" applyAlignment="1" applyProtection="1">
      <alignment horizontal="center" vertical="center"/>
    </xf>
    <xf numFmtId="0" fontId="0" fillId="0" borderId="0" xfId="0" applyAlignment="1">
      <alignment horizontal="center" vertical="center"/>
    </xf>
    <xf numFmtId="172" fontId="34" fillId="0" borderId="0" xfId="0" applyNumberFormat="1" applyFont="1" applyAlignment="1" applyProtection="1">
      <alignment horizontal="center" vertical="center"/>
      <protection locked="0"/>
    </xf>
    <xf numFmtId="172" fontId="0" fillId="0" borderId="0" xfId="0" applyNumberFormat="1" applyAlignment="1">
      <alignment horizontal="center" vertical="center"/>
    </xf>
    <xf numFmtId="0" fontId="6" fillId="0" borderId="4" xfId="0" applyFont="1" applyBorder="1" applyAlignment="1" applyProtection="1">
      <alignment horizontal="left" vertical="center"/>
    </xf>
    <xf numFmtId="0" fontId="0" fillId="0" borderId="9" xfId="0" applyBorder="1" applyAlignment="1">
      <alignment horizontal="left" vertical="center"/>
    </xf>
    <xf numFmtId="0" fontId="3" fillId="0" borderId="35" xfId="0" applyFont="1" applyBorder="1" applyAlignment="1">
      <alignment horizontal="left" vertical="center" wrapText="1"/>
    </xf>
    <xf numFmtId="0" fontId="0" fillId="0" borderId="36" xfId="0" applyBorder="1" applyAlignment="1">
      <alignment horizontal="left" vertical="center" wrapText="1"/>
    </xf>
    <xf numFmtId="0" fontId="11" fillId="0" borderId="0" xfId="0" applyFont="1" applyAlignment="1" applyProtection="1">
      <alignment horizontal="center" vertical="center"/>
      <protection locked="0"/>
    </xf>
    <xf numFmtId="0" fontId="2" fillId="3" borderId="23" xfId="6" applyFont="1" applyFill="1" applyBorder="1" applyAlignment="1">
      <alignment vertical="center" wrapText="1"/>
    </xf>
    <xf numFmtId="0" fontId="2" fillId="3" borderId="20" xfId="0" applyFont="1" applyFill="1" applyBorder="1" applyAlignment="1">
      <alignment vertical="center" wrapText="1"/>
    </xf>
    <xf numFmtId="0" fontId="33"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6" fillId="3" borderId="21" xfId="0" applyFont="1" applyFill="1" applyBorder="1" applyAlignment="1" applyProtection="1">
      <alignment horizontal="left" vertical="center" wrapText="1" indent="1"/>
    </xf>
    <xf numFmtId="0" fontId="0" fillId="3" borderId="37" xfId="0" applyFill="1" applyBorder="1" applyAlignment="1">
      <alignment horizontal="left" wrapText="1" indent="1"/>
    </xf>
    <xf numFmtId="0" fontId="0" fillId="3" borderId="22" xfId="0" applyFill="1" applyBorder="1" applyAlignment="1">
      <alignment horizontal="left" wrapText="1" indent="1"/>
    </xf>
    <xf numFmtId="0" fontId="11" fillId="0" borderId="12" xfId="0" applyFont="1" applyBorder="1" applyAlignment="1" applyProtection="1">
      <alignment horizontal="center" wrapText="1"/>
      <protection locked="0"/>
    </xf>
    <xf numFmtId="49" fontId="11" fillId="0" borderId="12" xfId="0" applyNumberFormat="1" applyFont="1" applyBorder="1" applyAlignment="1" applyProtection="1">
      <alignment horizontal="center"/>
      <protection locked="0"/>
    </xf>
    <xf numFmtId="0" fontId="2" fillId="0" borderId="0" xfId="0" applyFont="1" applyAlignment="1" applyProtection="1">
      <alignment horizontal="left" vertical="center" wrapText="1"/>
    </xf>
    <xf numFmtId="0" fontId="5" fillId="0" borderId="6" xfId="0" applyFont="1" applyBorder="1" applyAlignment="1" applyProtection="1">
      <alignment horizontal="center" vertical="top"/>
    </xf>
    <xf numFmtId="0" fontId="0" fillId="0" borderId="6" xfId="0" applyBorder="1" applyAlignment="1" applyProtection="1">
      <alignment horizontal="center" vertical="top"/>
    </xf>
    <xf numFmtId="0" fontId="11" fillId="0" borderId="12" xfId="0" applyFont="1" applyBorder="1" applyAlignment="1" applyProtection="1">
      <alignment horizontal="center" shrinkToFit="1"/>
      <protection locked="0"/>
    </xf>
    <xf numFmtId="0" fontId="3" fillId="0" borderId="0" xfId="0" applyFont="1" applyAlignment="1" applyProtection="1">
      <alignment horizontal="left" vertical="center" wrapText="1"/>
    </xf>
    <xf numFmtId="0" fontId="2" fillId="5" borderId="4" xfId="0" applyFont="1" applyFill="1" applyBorder="1" applyAlignment="1" applyProtection="1">
      <alignment horizontal="left" vertical="center" wrapText="1"/>
    </xf>
    <xf numFmtId="0" fontId="6" fillId="0" borderId="0" xfId="2" applyFont="1" applyAlignment="1">
      <alignment horizontal="center" vertical="center"/>
    </xf>
    <xf numFmtId="0" fontId="26" fillId="0" borderId="0" xfId="2" applyFont="1" applyAlignment="1" applyProtection="1">
      <alignment horizontal="left" vertical="center"/>
      <protection locked="0"/>
    </xf>
    <xf numFmtId="0" fontId="35" fillId="0" borderId="0" xfId="2" applyAlignment="1">
      <alignment horizontal="left" vertical="center"/>
    </xf>
    <xf numFmtId="0" fontId="26" fillId="0" borderId="0" xfId="0" applyFont="1" applyAlignment="1" applyProtection="1">
      <alignment horizontal="left" vertical="center"/>
      <protection locked="0"/>
    </xf>
    <xf numFmtId="0" fontId="0" fillId="0" borderId="0" xfId="0" applyAlignment="1">
      <alignment horizontal="left" vertical="center"/>
    </xf>
    <xf numFmtId="0" fontId="11" fillId="0" borderId="0" xfId="0" applyFont="1" applyAlignment="1">
      <alignment horizontal="center" vertical="center" wrapText="1"/>
    </xf>
    <xf numFmtId="0" fontId="34" fillId="0" borderId="0" xfId="0" applyFont="1" applyAlignment="1">
      <alignment horizontal="center" vertical="center" wrapText="1"/>
    </xf>
    <xf numFmtId="0" fontId="32" fillId="0" borderId="0" xfId="0" applyFont="1" applyAlignment="1">
      <alignment horizontal="left" vertical="center" wrapText="1" indent="1"/>
    </xf>
    <xf numFmtId="0" fontId="13" fillId="0" borderId="0" xfId="0" applyFont="1" applyAlignment="1">
      <alignment horizontal="left" vertical="center" wrapText="1" indent="1"/>
    </xf>
    <xf numFmtId="0" fontId="31" fillId="0" borderId="0" xfId="0" applyFont="1" applyAlignment="1">
      <alignment horizontal="left" vertical="center" wrapText="1" indent="1"/>
    </xf>
  </cellXfs>
  <cellStyles count="7">
    <cellStyle name="Hyperlink" xfId="1" builtinId="8"/>
    <cellStyle name="Normal" xfId="0" builtinId="0"/>
    <cellStyle name="Normal 2" xfId="2"/>
    <cellStyle name="Normal_AFRPG3" xfId="3"/>
    <cellStyle name="Normal_AFRPG5" xfId="4"/>
    <cellStyle name="Normal_AFRPG7" xfId="5"/>
    <cellStyle name="Normal_AFRPG8" xfId="6"/>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DDDDD"/>
      <rgbColor rgb="0000FFFF"/>
      <rgbColor rgb="00800000"/>
      <rgbColor rgb="00008000"/>
      <rgbColor rgb="00000080"/>
      <rgbColor rgb="00808000"/>
      <rgbColor rgb="00800080"/>
      <rgbColor rgb="00008080"/>
      <rgbColor rgb="00C0C0C0"/>
      <rgbColor rgb="00808080"/>
      <rgbColor rgb="00000000"/>
      <rgbColor rgb="00993366"/>
      <rgbColor rgb="00FFFFCC"/>
      <rgbColor rgb="00CCFFFF"/>
      <rgbColor rgb="00660066"/>
      <rgbColor rgb="00FF8080"/>
      <rgbColor rgb="000066CC"/>
      <rgbColor rgb="00CCCCFF"/>
      <rgbColor rgb="00DDDDDD"/>
      <rgbColor rgb="00FF00FF"/>
      <rgbColor rgb="00FFFF00"/>
      <rgbColor rgb="0000FFFF"/>
      <rgbColor rgb="00800080"/>
      <rgbColor rgb="00800000"/>
      <rgbColor rgb="00008080"/>
      <rgbColor rgb="000000FF"/>
      <rgbColor rgb="0000CCFF"/>
      <rgbColor rgb="00CCFFFF"/>
      <rgbColor rgb="00E1FFE1"/>
      <rgbColor rgb="00FFFFCC"/>
      <rgbColor rgb="0099CCFF"/>
      <rgbColor rgb="00CCFFFF"/>
      <rgbColor rgb="00CC99FF"/>
      <rgbColor rgb="00FFE1C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9</xdr:row>
      <xdr:rowOff>0</xdr:rowOff>
    </xdr:to>
    <xdr:sp macro="" textlink="">
      <xdr:nvSpPr>
        <xdr:cNvPr id="3097" name="Text 20"/>
        <xdr:cNvSpPr txBox="1">
          <a:spLocks noChangeArrowheads="1"/>
        </xdr:cNvSpPr>
      </xdr:nvSpPr>
      <xdr:spPr bwMode="auto">
        <a:xfrm>
          <a:off x="0" y="1524000"/>
          <a:ext cx="0" cy="1524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17415" name="Text 20"/>
        <xdr:cNvSpPr txBox="1">
          <a:spLocks noChangeArrowheads="1"/>
        </xdr:cNvSpPr>
      </xdr:nvSpPr>
      <xdr:spPr bwMode="auto">
        <a:xfrm>
          <a:off x="0" y="457200"/>
          <a:ext cx="0" cy="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3.vml"/><Relationship Id="rId3"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2" enableFormatConditionsCalculation="0"/>
  <dimension ref="A1:L53"/>
  <sheetViews>
    <sheetView showGridLines="0" workbookViewId="0">
      <selection activeCell="C13" sqref="C13:F13"/>
    </sheetView>
  </sheetViews>
  <sheetFormatPr baseColWidth="10" defaultColWidth="9.1640625" defaultRowHeight="10"/>
  <cols>
    <col min="1" max="1" width="1.83203125" style="5" customWidth="1"/>
    <col min="2" max="2" width="32" style="5" customWidth="1"/>
    <col min="3" max="3" width="16.5" style="5" customWidth="1"/>
    <col min="4" max="4" width="19.6640625" style="5" customWidth="1"/>
    <col min="5" max="5" width="2.83203125" style="5" customWidth="1"/>
    <col min="6" max="6" width="18.83203125" style="5" customWidth="1"/>
    <col min="7" max="7" width="28.5" style="5" customWidth="1"/>
    <col min="8" max="8" width="19.6640625" style="5" customWidth="1"/>
    <col min="9" max="9" width="2.1640625" style="5" customWidth="1"/>
    <col min="10" max="10" width="5.5" style="5" customWidth="1"/>
    <col min="11" max="11" width="9.1640625" style="5"/>
    <col min="12" max="12" width="6.6640625" style="5" customWidth="1"/>
    <col min="13" max="16384" width="9.1640625" style="5"/>
  </cols>
  <sheetData>
    <row r="1" spans="1:12" ht="12">
      <c r="A1" s="226" t="s">
        <v>153</v>
      </c>
      <c r="B1" s="227"/>
      <c r="C1" s="227"/>
      <c r="G1" s="226" t="s">
        <v>236</v>
      </c>
      <c r="H1" s="227"/>
    </row>
    <row r="2" spans="1:12" ht="12">
      <c r="A2" s="226" t="s">
        <v>139</v>
      </c>
      <c r="B2" s="228"/>
      <c r="C2" s="229"/>
      <c r="D2" s="313" t="s">
        <v>238</v>
      </c>
      <c r="E2" s="313"/>
      <c r="F2" s="313"/>
      <c r="G2" s="231" t="s">
        <v>237</v>
      </c>
      <c r="H2" s="232"/>
      <c r="I2" s="17"/>
      <c r="J2" s="17"/>
      <c r="K2" s="17"/>
      <c r="L2" s="17"/>
    </row>
    <row r="3" spans="1:12" ht="17.25" customHeight="1">
      <c r="A3" s="230" t="s">
        <v>138</v>
      </c>
      <c r="B3" s="230"/>
      <c r="C3" s="275"/>
      <c r="D3" s="314" t="s">
        <v>239</v>
      </c>
      <c r="E3" s="314"/>
      <c r="F3" s="314"/>
      <c r="G3" s="7"/>
      <c r="H3" s="148"/>
      <c r="I3" s="17"/>
      <c r="J3" s="17"/>
      <c r="K3" s="17"/>
      <c r="L3" s="17"/>
    </row>
    <row r="4" spans="1:12" ht="10.5" customHeight="1">
      <c r="D4" s="314" t="s">
        <v>240</v>
      </c>
      <c r="E4" s="314"/>
      <c r="F4" s="314"/>
      <c r="K4" s="225"/>
      <c r="L4" s="225"/>
    </row>
    <row r="5" spans="1:12" ht="13">
      <c r="A5" s="326" t="s">
        <v>130</v>
      </c>
      <c r="B5" s="327"/>
      <c r="C5" s="327"/>
      <c r="D5" s="327"/>
      <c r="E5" s="327"/>
      <c r="F5" s="327"/>
      <c r="G5" s="327"/>
      <c r="H5" s="327"/>
      <c r="I5" s="327"/>
      <c r="J5" s="327"/>
      <c r="K5" s="225"/>
      <c r="L5" s="225"/>
    </row>
    <row r="6" spans="1:12" ht="13">
      <c r="A6" s="278"/>
      <c r="B6" s="279"/>
      <c r="D6" s="330">
        <v>42551</v>
      </c>
      <c r="E6" s="331"/>
      <c r="F6" s="331"/>
      <c r="G6" s="280"/>
      <c r="H6" s="279"/>
      <c r="I6" s="279"/>
      <c r="J6" s="279"/>
      <c r="K6" s="225"/>
      <c r="L6" s="225"/>
    </row>
    <row r="7" spans="1:12" ht="13.5" customHeight="1">
      <c r="A7" s="328" t="s">
        <v>141</v>
      </c>
      <c r="B7" s="329"/>
      <c r="C7" s="329"/>
      <c r="D7" s="329"/>
      <c r="E7" s="329"/>
      <c r="F7" s="329"/>
      <c r="G7" s="329"/>
      <c r="H7" s="329"/>
      <c r="I7" s="329"/>
      <c r="J7" s="329"/>
      <c r="K7" s="17"/>
      <c r="L7" s="17"/>
    </row>
    <row r="8" spans="1:12" ht="6.75" customHeight="1">
      <c r="B8" s="17"/>
      <c r="C8" s="17"/>
      <c r="D8" s="17"/>
      <c r="E8" s="17"/>
      <c r="F8" s="17"/>
      <c r="G8" s="17"/>
      <c r="H8" s="17"/>
      <c r="I8" s="17"/>
      <c r="J8" s="17"/>
      <c r="K8" s="17"/>
      <c r="L8" s="17"/>
    </row>
    <row r="9" spans="1:12" ht="11">
      <c r="B9" s="70" t="s">
        <v>200</v>
      </c>
      <c r="C9" s="323" t="s">
        <v>1580</v>
      </c>
      <c r="D9" s="323"/>
      <c r="E9" s="323"/>
      <c r="F9" s="323"/>
      <c r="G9" s="3"/>
      <c r="H9" s="312" t="s">
        <v>235</v>
      </c>
      <c r="I9" s="17"/>
      <c r="J9" s="17"/>
      <c r="K9" s="17"/>
      <c r="L9" s="17"/>
    </row>
    <row r="10" spans="1:12" ht="12">
      <c r="B10" s="70" t="s">
        <v>120</v>
      </c>
      <c r="C10" s="319" t="s">
        <v>29</v>
      </c>
      <c r="D10" s="319"/>
      <c r="E10" s="319"/>
      <c r="F10" s="320"/>
      <c r="G10" s="71"/>
      <c r="H10" s="291" t="s">
        <v>232</v>
      </c>
      <c r="I10" s="297" t="s">
        <v>1579</v>
      </c>
      <c r="J10" s="292"/>
      <c r="K10" s="296"/>
      <c r="L10" s="17"/>
    </row>
    <row r="11" spans="1:12" ht="12">
      <c r="B11" s="70" t="s">
        <v>121</v>
      </c>
      <c r="C11" s="317" t="s">
        <v>32</v>
      </c>
      <c r="D11" s="318"/>
      <c r="E11" s="318"/>
      <c r="F11" s="318"/>
      <c r="G11" s="287"/>
      <c r="H11" s="291" t="s">
        <v>233</v>
      </c>
      <c r="I11" s="297"/>
      <c r="J11" s="17"/>
      <c r="K11" s="17"/>
      <c r="L11" s="17"/>
    </row>
    <row r="12" spans="1:12" ht="12">
      <c r="B12" s="70" t="s">
        <v>122</v>
      </c>
      <c r="C12" s="317" t="s">
        <v>30</v>
      </c>
      <c r="D12" s="317"/>
      <c r="E12" s="317"/>
      <c r="F12" s="318"/>
      <c r="G12" s="286"/>
      <c r="H12" s="291" t="s">
        <v>234</v>
      </c>
      <c r="I12" s="297"/>
    </row>
    <row r="13" spans="1:12" ht="12">
      <c r="A13" s="1"/>
      <c r="B13" s="70" t="s">
        <v>241</v>
      </c>
      <c r="C13" s="317" t="s">
        <v>1604</v>
      </c>
      <c r="D13" s="317"/>
      <c r="E13" s="317"/>
      <c r="F13" s="318"/>
      <c r="G13" s="1"/>
    </row>
    <row r="14" spans="1:12" ht="4.5" customHeight="1">
      <c r="A14" s="1"/>
      <c r="B14" s="6"/>
    </row>
    <row r="15" spans="1:12" ht="11">
      <c r="A15" s="1"/>
      <c r="B15" s="59" t="s">
        <v>37</v>
      </c>
      <c r="C15" s="51"/>
      <c r="H15" s="4"/>
      <c r="I15" s="4"/>
    </row>
    <row r="16" spans="1:12" ht="36.5" customHeight="1">
      <c r="A16" s="1"/>
      <c r="B16" s="334" t="s">
        <v>128</v>
      </c>
      <c r="C16" s="335"/>
      <c r="D16" s="335"/>
      <c r="E16" s="73"/>
      <c r="F16" s="74"/>
      <c r="G16" s="74"/>
      <c r="H16" s="74"/>
      <c r="I16" s="63"/>
      <c r="J16" s="63"/>
      <c r="K16" s="58"/>
    </row>
    <row r="17" spans="1:12" ht="17" customHeight="1">
      <c r="A17" s="1"/>
      <c r="B17" s="75" t="s">
        <v>35</v>
      </c>
      <c r="C17" s="76"/>
      <c r="D17" s="77"/>
      <c r="E17" s="7"/>
      <c r="F17" s="7"/>
      <c r="G17" s="7"/>
      <c r="H17" s="8"/>
      <c r="I17" s="8"/>
    </row>
    <row r="18" spans="1:12" ht="3.75" customHeight="1">
      <c r="A18" s="1"/>
      <c r="B18" s="76"/>
      <c r="C18" s="76"/>
      <c r="D18" s="78"/>
      <c r="E18" s="7"/>
      <c r="F18" s="7"/>
      <c r="G18" s="7"/>
      <c r="H18" s="8"/>
      <c r="I18" s="8"/>
    </row>
    <row r="19" spans="1:12" ht="12">
      <c r="B19" s="215" t="s">
        <v>25</v>
      </c>
      <c r="C19" s="216"/>
      <c r="D19" s="217" t="s">
        <v>119</v>
      </c>
      <c r="E19" s="9"/>
      <c r="F19" s="332" t="s">
        <v>111</v>
      </c>
      <c r="G19" s="333"/>
      <c r="H19" s="135">
        <v>8</v>
      </c>
      <c r="I19" s="15"/>
    </row>
    <row r="20" spans="1:12" ht="11">
      <c r="B20" s="56" t="s">
        <v>82</v>
      </c>
      <c r="C20" s="57"/>
      <c r="D20" s="135">
        <v>0</v>
      </c>
      <c r="E20" s="10"/>
      <c r="F20" s="68" t="s">
        <v>0</v>
      </c>
      <c r="G20" s="69"/>
      <c r="H20" s="135">
        <v>13</v>
      </c>
      <c r="I20" s="19"/>
    </row>
    <row r="21" spans="1:12" ht="12">
      <c r="B21" s="56" t="s">
        <v>17</v>
      </c>
      <c r="C21" s="52"/>
      <c r="D21" s="136">
        <v>223031</v>
      </c>
      <c r="E21" s="8"/>
      <c r="F21" s="332" t="s">
        <v>203</v>
      </c>
      <c r="G21" s="333"/>
      <c r="H21" s="137">
        <v>4535</v>
      </c>
      <c r="I21" s="20"/>
    </row>
    <row r="22" spans="1:12" ht="13.5" customHeight="1">
      <c r="B22" s="321" t="s">
        <v>83</v>
      </c>
      <c r="C22" s="322"/>
      <c r="D22" s="135">
        <v>45026388</v>
      </c>
      <c r="E22" s="16"/>
      <c r="F22" s="221" t="s">
        <v>110</v>
      </c>
      <c r="G22" s="222"/>
      <c r="H22" s="223"/>
      <c r="I22" s="20"/>
    </row>
    <row r="23" spans="1:12" ht="12">
      <c r="B23" s="321" t="s">
        <v>84</v>
      </c>
      <c r="C23" s="322"/>
      <c r="D23" s="135">
        <v>2445540</v>
      </c>
      <c r="F23" s="11" t="s">
        <v>1</v>
      </c>
      <c r="G23" s="62"/>
      <c r="H23" s="135">
        <v>355</v>
      </c>
      <c r="I23" s="1"/>
      <c r="L23" s="21"/>
    </row>
    <row r="24" spans="1:12" ht="11">
      <c r="B24" s="56" t="s">
        <v>85</v>
      </c>
      <c r="C24" s="57"/>
      <c r="D24" s="135">
        <v>7578369</v>
      </c>
      <c r="E24" s="1"/>
      <c r="F24" s="12" t="s">
        <v>2</v>
      </c>
      <c r="G24" s="66"/>
      <c r="H24" s="135">
        <v>15</v>
      </c>
      <c r="I24" s="1"/>
      <c r="L24" s="21"/>
    </row>
    <row r="25" spans="1:12" ht="11">
      <c r="B25" s="56" t="s">
        <v>24</v>
      </c>
      <c r="C25" s="57"/>
      <c r="D25" s="135"/>
      <c r="E25" s="1"/>
      <c r="F25" s="221" t="s">
        <v>109</v>
      </c>
      <c r="G25" s="222"/>
      <c r="H25" s="223"/>
      <c r="I25" s="1"/>
      <c r="L25" s="21"/>
    </row>
    <row r="26" spans="1:12" ht="12" thickBot="1">
      <c r="B26" s="160" t="s">
        <v>142</v>
      </c>
      <c r="C26" s="161"/>
      <c r="D26" s="162">
        <f>SUM(D20:D25)</f>
        <v>55273328</v>
      </c>
      <c r="E26" s="13"/>
      <c r="F26" s="11" t="s">
        <v>1</v>
      </c>
      <c r="G26" s="62"/>
      <c r="H26" s="135">
        <v>220</v>
      </c>
    </row>
    <row r="27" spans="1:12" ht="14" customHeight="1" thickBot="1">
      <c r="F27" s="12" t="s">
        <v>2</v>
      </c>
      <c r="G27" s="66"/>
      <c r="H27" s="135">
        <v>8</v>
      </c>
      <c r="I27" s="1"/>
      <c r="J27" s="16"/>
      <c r="K27" s="110"/>
    </row>
    <row r="28" spans="1:12" ht="13.5" customHeight="1" thickTop="1">
      <c r="B28" s="218" t="s">
        <v>36</v>
      </c>
      <c r="C28" s="219"/>
      <c r="D28" s="220"/>
      <c r="E28" s="13"/>
      <c r="F28" s="221" t="s">
        <v>41</v>
      </c>
      <c r="G28" s="222"/>
      <c r="H28" s="224"/>
      <c r="I28" s="1"/>
      <c r="J28" s="64"/>
      <c r="K28" s="18"/>
    </row>
    <row r="29" spans="1:12" ht="11">
      <c r="B29" s="11" t="s">
        <v>3</v>
      </c>
      <c r="C29" s="62"/>
      <c r="D29" s="138">
        <v>250</v>
      </c>
      <c r="F29" s="11" t="s">
        <v>54</v>
      </c>
      <c r="G29" s="62"/>
      <c r="H29" s="150">
        <v>1.7865</v>
      </c>
      <c r="I29" s="3"/>
      <c r="J29" s="79"/>
      <c r="K29" s="18"/>
    </row>
    <row r="30" spans="1:12" ht="14" customHeight="1">
      <c r="B30" s="11" t="s">
        <v>4</v>
      </c>
      <c r="C30" s="62"/>
      <c r="D30" s="138">
        <v>508</v>
      </c>
      <c r="F30" s="2" t="s">
        <v>101</v>
      </c>
      <c r="G30" s="2"/>
      <c r="H30" s="150">
        <v>0.17710000000000001</v>
      </c>
      <c r="I30" s="3"/>
      <c r="J30" s="1"/>
      <c r="K30" s="18"/>
    </row>
    <row r="31" spans="1:12" ht="11">
      <c r="B31" s="11" t="s">
        <v>5</v>
      </c>
      <c r="C31" s="62"/>
      <c r="D31" s="138">
        <v>537</v>
      </c>
      <c r="F31" s="65" t="s">
        <v>204</v>
      </c>
      <c r="G31" s="67"/>
      <c r="H31" s="150">
        <v>5.8200000000000002E-2</v>
      </c>
      <c r="I31" s="1"/>
      <c r="J31" s="1"/>
      <c r="K31" s="81"/>
    </row>
    <row r="32" spans="1:12" ht="11">
      <c r="B32" s="11" t="s">
        <v>6</v>
      </c>
      <c r="C32" s="62"/>
      <c r="D32" s="138">
        <v>557</v>
      </c>
      <c r="F32" s="11" t="s">
        <v>55</v>
      </c>
      <c r="G32" s="62"/>
      <c r="H32" s="150">
        <v>0.10920000000000001</v>
      </c>
      <c r="I32" s="22"/>
      <c r="J32" s="1"/>
      <c r="K32" s="80"/>
    </row>
    <row r="33" spans="2:12" ht="11">
      <c r="B33" s="11" t="s">
        <v>7</v>
      </c>
      <c r="C33" s="62"/>
      <c r="D33" s="138">
        <v>560</v>
      </c>
      <c r="F33" s="11" t="s">
        <v>103</v>
      </c>
      <c r="G33" s="62"/>
      <c r="H33" s="150">
        <v>4.1200000000000001E-2</v>
      </c>
      <c r="I33" s="3"/>
      <c r="J33" s="1"/>
      <c r="K33" s="80"/>
    </row>
    <row r="34" spans="2:12" ht="11">
      <c r="B34" s="11" t="s">
        <v>8</v>
      </c>
      <c r="C34" s="62"/>
      <c r="D34" s="138">
        <v>532</v>
      </c>
      <c r="F34" s="11" t="s">
        <v>104</v>
      </c>
      <c r="G34" s="62"/>
      <c r="H34" s="150">
        <v>4.1200000000000001E-2</v>
      </c>
      <c r="I34" s="3"/>
      <c r="J34" s="1"/>
      <c r="K34" s="80"/>
    </row>
    <row r="35" spans="2:12" ht="14" customHeight="1">
      <c r="B35" s="11" t="s">
        <v>9</v>
      </c>
      <c r="C35" s="62"/>
      <c r="D35" s="138">
        <v>550</v>
      </c>
      <c r="F35" s="11" t="s">
        <v>102</v>
      </c>
      <c r="G35" s="62"/>
      <c r="H35" s="150">
        <v>4.1000000000000003E-3</v>
      </c>
      <c r="I35" s="3"/>
      <c r="J35" s="1"/>
      <c r="K35" s="1"/>
    </row>
    <row r="36" spans="2:12" ht="11">
      <c r="B36" s="11" t="s">
        <v>10</v>
      </c>
      <c r="C36" s="62"/>
      <c r="D36" s="138">
        <v>601</v>
      </c>
      <c r="F36" s="2" t="s">
        <v>105</v>
      </c>
      <c r="G36" s="2"/>
      <c r="H36" s="150"/>
      <c r="I36" s="22"/>
      <c r="J36" s="64"/>
    </row>
    <row r="37" spans="2:12" ht="11">
      <c r="B37" s="11" t="s">
        <v>11</v>
      </c>
      <c r="C37" s="62"/>
      <c r="D37" s="138">
        <v>611</v>
      </c>
      <c r="F37" s="65" t="s">
        <v>56</v>
      </c>
      <c r="G37" s="67"/>
      <c r="H37" s="150"/>
      <c r="I37" s="3"/>
      <c r="J37" s="79"/>
      <c r="K37" s="23"/>
    </row>
    <row r="38" spans="2:12" ht="11">
      <c r="B38" s="11" t="s">
        <v>12</v>
      </c>
      <c r="C38" s="62"/>
      <c r="D38" s="138">
        <v>567</v>
      </c>
      <c r="F38" s="11" t="s">
        <v>201</v>
      </c>
      <c r="G38" s="62"/>
      <c r="H38" s="150"/>
      <c r="I38" s="3"/>
      <c r="J38" s="1"/>
      <c r="K38" s="18"/>
    </row>
    <row r="39" spans="2:12" ht="11">
      <c r="B39" s="11" t="s">
        <v>20</v>
      </c>
      <c r="C39" s="62"/>
      <c r="D39" s="138"/>
      <c r="F39" s="11" t="s">
        <v>106</v>
      </c>
      <c r="G39" s="62"/>
      <c r="H39" s="150"/>
      <c r="I39" s="1"/>
      <c r="J39" s="1"/>
      <c r="K39" s="18"/>
    </row>
    <row r="40" spans="2:12" ht="11">
      <c r="B40" s="152" t="s">
        <v>143</v>
      </c>
      <c r="C40" s="153"/>
      <c r="D40" s="139">
        <f>SUM(D29:D39)</f>
        <v>5273</v>
      </c>
      <c r="F40" s="11" t="s">
        <v>57</v>
      </c>
      <c r="G40" s="62"/>
      <c r="H40" s="150"/>
      <c r="I40" s="22"/>
      <c r="J40" s="1"/>
      <c r="K40" s="81"/>
    </row>
    <row r="41" spans="2:12" ht="11">
      <c r="B41" s="60" t="s">
        <v>13</v>
      </c>
      <c r="C41" s="53"/>
      <c r="D41" s="138"/>
      <c r="F41" s="65" t="s">
        <v>58</v>
      </c>
      <c r="G41" s="67"/>
      <c r="H41" s="150"/>
      <c r="I41" s="1"/>
      <c r="J41" s="1"/>
      <c r="K41" s="80"/>
    </row>
    <row r="42" spans="2:12" ht="11">
      <c r="B42" s="60" t="s">
        <v>14</v>
      </c>
      <c r="C42" s="53"/>
      <c r="D42" s="138"/>
      <c r="F42" s="11" t="s">
        <v>58</v>
      </c>
      <c r="G42" s="62"/>
      <c r="H42" s="150"/>
      <c r="I42" s="24"/>
      <c r="J42" s="1"/>
      <c r="K42" s="80"/>
    </row>
    <row r="43" spans="2:12" ht="12">
      <c r="B43" s="60" t="s">
        <v>15</v>
      </c>
      <c r="C43" s="53"/>
      <c r="D43" s="138"/>
      <c r="F43" s="284" t="s">
        <v>202</v>
      </c>
      <c r="G43" s="285"/>
      <c r="H43" s="140">
        <v>2419368933</v>
      </c>
      <c r="I43" s="14"/>
      <c r="J43" s="1"/>
      <c r="K43" s="80"/>
      <c r="L43" s="18"/>
    </row>
    <row r="44" spans="2:12" ht="12">
      <c r="B44" s="61" t="s">
        <v>16</v>
      </c>
      <c r="C44" s="54"/>
      <c r="D44" s="138"/>
      <c r="F44" s="284" t="s">
        <v>18</v>
      </c>
      <c r="G44" s="285"/>
      <c r="H44" s="295">
        <f>(H43/H21)</f>
        <v>533488.18809261301</v>
      </c>
      <c r="I44" s="24"/>
      <c r="J44" s="87" t="str">
        <f>MID(C10,10,1)</f>
        <v>-</v>
      </c>
      <c r="K44" s="1"/>
      <c r="L44" s="18"/>
    </row>
    <row r="45" spans="2:12" ht="12">
      <c r="B45" s="60" t="s">
        <v>19</v>
      </c>
      <c r="C45" s="53"/>
      <c r="D45" s="138"/>
      <c r="F45" s="293" t="s">
        <v>231</v>
      </c>
      <c r="G45" s="294"/>
      <c r="H45" s="311">
        <f>IF(I10="x",H43*0.069,IF(I11="x",H43*0.069,IF(I12="x",H43*0.138,"Please Check District Type")))</f>
        <v>166936456.377</v>
      </c>
      <c r="I45" s="25"/>
      <c r="J45" s="87">
        <f>IF(J44="2",(H43*1.38),(H43*0.069))</f>
        <v>166936456.377</v>
      </c>
    </row>
    <row r="46" spans="2:12" ht="13" thickBot="1">
      <c r="B46" s="154" t="s">
        <v>144</v>
      </c>
      <c r="C46" s="155"/>
      <c r="D46" s="156">
        <f>SUM(D41:D45)</f>
        <v>0</v>
      </c>
      <c r="F46" s="315" t="s">
        <v>148</v>
      </c>
      <c r="G46" s="316"/>
      <c r="H46" s="140">
        <v>11930000</v>
      </c>
      <c r="J46" s="88"/>
    </row>
    <row r="47" spans="2:12" ht="14" thickTop="1" thickBot="1">
      <c r="B47" s="157" t="s">
        <v>145</v>
      </c>
      <c r="C47" s="158"/>
      <c r="D47" s="159">
        <f>SUM(D40,D46)</f>
        <v>5273</v>
      </c>
      <c r="F47" s="324" t="s">
        <v>230</v>
      </c>
      <c r="G47" s="325"/>
      <c r="H47" s="298">
        <f>(H46/H45)</f>
        <v>7.1464317974127542E-2</v>
      </c>
      <c r="I47" s="26"/>
      <c r="L47" s="26"/>
    </row>
    <row r="48" spans="2:12">
      <c r="C48" s="55"/>
    </row>
    <row r="49" spans="2:12" ht="9.5" customHeight="1">
      <c r="B49" s="55" t="s">
        <v>147</v>
      </c>
      <c r="I49" s="27"/>
      <c r="L49" s="27"/>
    </row>
    <row r="50" spans="2:12" ht="10.25" customHeight="1">
      <c r="B50" s="252"/>
    </row>
    <row r="51" spans="2:12" ht="10" customHeight="1"/>
    <row r="52" spans="2:12" ht="10" customHeight="1"/>
    <row r="53" spans="2:12" ht="17.25" customHeight="1"/>
  </sheetData>
  <sheetProtection sheet="1" objects="1" scenarios="1"/>
  <mergeCells count="19">
    <mergeCell ref="F47:G47"/>
    <mergeCell ref="A5:J5"/>
    <mergeCell ref="A7:J7"/>
    <mergeCell ref="D6:F6"/>
    <mergeCell ref="C12:F12"/>
    <mergeCell ref="C13:F13"/>
    <mergeCell ref="B22:C22"/>
    <mergeCell ref="F21:G21"/>
    <mergeCell ref="F19:G19"/>
    <mergeCell ref="B16:D16"/>
    <mergeCell ref="D2:F2"/>
    <mergeCell ref="D3:F3"/>
    <mergeCell ref="D4:F4"/>
    <mergeCell ref="F46:G46"/>
    <mergeCell ref="C11:F11"/>
    <mergeCell ref="C10:F10"/>
    <mergeCell ref="B23:C23"/>
    <mergeCell ref="C9:D9"/>
    <mergeCell ref="E9:F9"/>
  </mergeCells>
  <phoneticPr fontId="2" type="noConversion"/>
  <printOptions headings="1"/>
  <pageMargins left="0.35" right="0.25" top="0.43" bottom="0.21" header="0.22" footer="0.17"/>
  <headerFooter alignWithMargins="0">
    <oddHeader>&amp;L&amp;8Page &amp;P&amp;R&amp;8Page &amp;P</oddHeader>
  </headerFooter>
  <legacyDrawing r:id="rId1"/>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4" enableFormatConditionsCalculation="0"/>
  <dimension ref="A1:K35"/>
  <sheetViews>
    <sheetView showGridLines="0" workbookViewId="0">
      <pane ySplit="5" topLeftCell="A6" activePane="bottomLeft" state="frozenSplit"/>
      <selection activeCell="D22" sqref="D22"/>
      <selection pane="bottomLeft" activeCell="D22" sqref="D22"/>
    </sheetView>
  </sheetViews>
  <sheetFormatPr baseColWidth="10" defaultColWidth="8.6640625" defaultRowHeight="10"/>
  <cols>
    <col min="1" max="1" width="32.6640625" style="30" customWidth="1"/>
    <col min="2" max="2" width="4.5" style="30" customWidth="1"/>
    <col min="3" max="9" width="13.6640625" style="30" customWidth="1"/>
    <col min="10" max="11" width="13.6640625" style="50" customWidth="1"/>
    <col min="12" max="12" width="3.33203125" style="30" customWidth="1"/>
    <col min="13" max="13" width="4.5" style="30" customWidth="1"/>
    <col min="14" max="14" width="6.33203125" style="30" customWidth="1"/>
    <col min="15" max="16384" width="8.6640625" style="30"/>
  </cols>
  <sheetData>
    <row r="1" spans="1:11" ht="11">
      <c r="A1" s="313" t="s">
        <v>133</v>
      </c>
      <c r="B1" s="313"/>
      <c r="C1" s="313"/>
      <c r="D1" s="313"/>
      <c r="E1" s="313"/>
      <c r="F1" s="313"/>
      <c r="G1" s="313"/>
      <c r="H1" s="313"/>
      <c r="I1" s="313"/>
      <c r="J1" s="313"/>
      <c r="K1" s="313"/>
    </row>
    <row r="2" spans="1:11" ht="11">
      <c r="A2" s="336" t="s">
        <v>149</v>
      </c>
      <c r="B2" s="336"/>
      <c r="C2" s="336"/>
      <c r="D2" s="336"/>
      <c r="E2" s="336"/>
      <c r="F2" s="336"/>
      <c r="G2" s="336"/>
      <c r="H2" s="336"/>
      <c r="I2" s="336"/>
      <c r="J2" s="336"/>
      <c r="K2" s="336"/>
    </row>
    <row r="3" spans="1:11" ht="11">
      <c r="A3" s="274"/>
      <c r="B3" s="274"/>
      <c r="C3" s="274"/>
      <c r="D3" s="274"/>
      <c r="E3" s="274"/>
      <c r="F3" s="274"/>
      <c r="G3" s="274"/>
      <c r="H3" s="274"/>
      <c r="I3" s="274"/>
      <c r="J3" s="274"/>
      <c r="K3" s="274"/>
    </row>
    <row r="4" spans="1:11" ht="11.5" customHeight="1">
      <c r="A4" s="28"/>
      <c r="B4" s="263"/>
      <c r="C4" s="264" t="s">
        <v>88</v>
      </c>
      <c r="D4" s="264" t="s">
        <v>89</v>
      </c>
      <c r="E4" s="264" t="s">
        <v>90</v>
      </c>
      <c r="F4" s="264" t="s">
        <v>91</v>
      </c>
      <c r="G4" s="264" t="s">
        <v>92</v>
      </c>
      <c r="H4" s="264" t="s">
        <v>93</v>
      </c>
      <c r="I4" s="264" t="s">
        <v>94</v>
      </c>
      <c r="J4" s="264" t="s">
        <v>95</v>
      </c>
      <c r="K4" s="264" t="s">
        <v>96</v>
      </c>
    </row>
    <row r="5" spans="1:11" ht="30">
      <c r="A5" s="268" t="s">
        <v>52</v>
      </c>
      <c r="B5" s="265" t="s">
        <v>179</v>
      </c>
      <c r="C5" s="266" t="s">
        <v>61</v>
      </c>
      <c r="D5" s="267" t="s">
        <v>108</v>
      </c>
      <c r="E5" s="266" t="s">
        <v>86</v>
      </c>
      <c r="F5" s="266" t="s">
        <v>62</v>
      </c>
      <c r="G5" s="267" t="s">
        <v>98</v>
      </c>
      <c r="H5" s="267" t="s">
        <v>163</v>
      </c>
      <c r="I5" s="266" t="s">
        <v>99</v>
      </c>
      <c r="J5" s="266" t="s">
        <v>164</v>
      </c>
      <c r="K5" s="267" t="s">
        <v>100</v>
      </c>
    </row>
    <row r="6" spans="1:11" s="33" customFormat="1" ht="13.5" customHeight="1">
      <c r="A6" s="190" t="s">
        <v>87</v>
      </c>
      <c r="B6" s="191"/>
      <c r="C6" s="31"/>
      <c r="D6" s="32"/>
      <c r="E6" s="32"/>
      <c r="F6" s="32"/>
      <c r="G6" s="32"/>
      <c r="H6" s="32"/>
      <c r="I6" s="32"/>
      <c r="J6" s="32"/>
      <c r="K6" s="32"/>
    </row>
    <row r="7" spans="1:11" s="36" customFormat="1" ht="14" customHeight="1">
      <c r="A7" s="34" t="s">
        <v>165</v>
      </c>
      <c r="B7" s="35" t="s">
        <v>51</v>
      </c>
      <c r="C7" s="111">
        <v>13724537</v>
      </c>
      <c r="D7" s="111">
        <v>2180915</v>
      </c>
      <c r="E7" s="111">
        <v>681741</v>
      </c>
      <c r="F7" s="111">
        <v>29238</v>
      </c>
      <c r="G7" s="111">
        <v>996430</v>
      </c>
      <c r="H7" s="111">
        <v>0</v>
      </c>
      <c r="I7" s="111">
        <v>8922173</v>
      </c>
      <c r="J7" s="111">
        <v>0</v>
      </c>
      <c r="K7" s="111">
        <v>4586</v>
      </c>
    </row>
    <row r="8" spans="1:11" s="36" customFormat="1" ht="11">
      <c r="A8" s="34" t="s">
        <v>66</v>
      </c>
      <c r="B8" s="40">
        <v>120</v>
      </c>
      <c r="C8" s="111">
        <v>0</v>
      </c>
      <c r="D8" s="111">
        <v>0</v>
      </c>
      <c r="E8" s="111">
        <v>0</v>
      </c>
      <c r="F8" s="111">
        <v>0</v>
      </c>
      <c r="G8" s="111">
        <v>0</v>
      </c>
      <c r="H8" s="111">
        <v>0</v>
      </c>
      <c r="I8" s="111">
        <v>0</v>
      </c>
      <c r="J8" s="111">
        <v>0</v>
      </c>
      <c r="K8" s="112">
        <v>0</v>
      </c>
    </row>
    <row r="9" spans="1:11" s="36" customFormat="1" ht="11">
      <c r="A9" s="37" t="s">
        <v>154</v>
      </c>
      <c r="B9" s="38">
        <v>130</v>
      </c>
      <c r="C9" s="111">
        <v>21330280</v>
      </c>
      <c r="D9" s="111">
        <v>2118270</v>
      </c>
      <c r="E9" s="111">
        <v>690691</v>
      </c>
      <c r="F9" s="111">
        <v>1295935</v>
      </c>
      <c r="G9" s="111">
        <v>977886</v>
      </c>
      <c r="H9" s="111">
        <v>0</v>
      </c>
      <c r="I9" s="111">
        <v>48657</v>
      </c>
      <c r="J9" s="111">
        <v>0</v>
      </c>
      <c r="K9" s="112">
        <v>0</v>
      </c>
    </row>
    <row r="10" spans="1:11" s="36" customFormat="1" ht="11">
      <c r="A10" s="37" t="s">
        <v>166</v>
      </c>
      <c r="B10" s="38">
        <v>140</v>
      </c>
      <c r="C10" s="111">
        <v>0</v>
      </c>
      <c r="D10" s="111">
        <v>0</v>
      </c>
      <c r="E10" s="253">
        <v>0</v>
      </c>
      <c r="F10" s="111">
        <v>0</v>
      </c>
      <c r="G10" s="141">
        <v>0</v>
      </c>
      <c r="H10" s="111">
        <v>0</v>
      </c>
      <c r="I10" s="140">
        <v>39783</v>
      </c>
      <c r="J10" s="254">
        <v>0</v>
      </c>
      <c r="K10" s="254">
        <v>0</v>
      </c>
    </row>
    <row r="11" spans="1:11" s="36" customFormat="1" ht="11">
      <c r="A11" s="37" t="s">
        <v>167</v>
      </c>
      <c r="B11" s="38">
        <v>150</v>
      </c>
      <c r="C11" s="253">
        <v>964458</v>
      </c>
      <c r="D11" s="111">
        <v>0</v>
      </c>
      <c r="E11" s="254">
        <v>0</v>
      </c>
      <c r="F11" s="111">
        <v>205709</v>
      </c>
      <c r="G11" s="254">
        <v>0</v>
      </c>
      <c r="H11" s="254">
        <v>0</v>
      </c>
      <c r="I11" s="140">
        <v>0</v>
      </c>
      <c r="J11" s="254">
        <v>0</v>
      </c>
      <c r="K11" s="254">
        <v>0</v>
      </c>
    </row>
    <row r="12" spans="1:11" ht="11">
      <c r="A12" s="39" t="s">
        <v>168</v>
      </c>
      <c r="B12" s="38">
        <v>160</v>
      </c>
      <c r="C12" s="111">
        <v>0</v>
      </c>
      <c r="D12" s="253">
        <v>0</v>
      </c>
      <c r="E12" s="254">
        <v>0</v>
      </c>
      <c r="F12" s="111">
        <v>0</v>
      </c>
      <c r="G12" s="254">
        <v>0</v>
      </c>
      <c r="H12" s="254">
        <v>0</v>
      </c>
      <c r="I12" s="111">
        <v>0</v>
      </c>
      <c r="J12" s="254">
        <v>0</v>
      </c>
      <c r="K12" s="254">
        <v>0</v>
      </c>
    </row>
    <row r="13" spans="1:11" ht="11">
      <c r="A13" s="37" t="s">
        <v>65</v>
      </c>
      <c r="B13" s="40">
        <v>170</v>
      </c>
      <c r="C13" s="111">
        <v>0</v>
      </c>
      <c r="D13" s="111">
        <v>0</v>
      </c>
      <c r="E13" s="254">
        <v>0</v>
      </c>
      <c r="F13" s="253">
        <v>0</v>
      </c>
      <c r="G13" s="254">
        <v>0</v>
      </c>
      <c r="H13" s="254">
        <v>0</v>
      </c>
      <c r="I13" s="111">
        <v>0</v>
      </c>
      <c r="J13" s="254">
        <v>0</v>
      </c>
      <c r="K13" s="254">
        <v>0</v>
      </c>
    </row>
    <row r="14" spans="1:11" ht="11">
      <c r="A14" s="41" t="s">
        <v>169</v>
      </c>
      <c r="B14" s="40">
        <v>180</v>
      </c>
      <c r="C14" s="111">
        <v>56233</v>
      </c>
      <c r="D14" s="111">
        <v>0</v>
      </c>
      <c r="E14" s="253">
        <v>0</v>
      </c>
      <c r="F14" s="111">
        <v>0</v>
      </c>
      <c r="G14" s="254">
        <v>0</v>
      </c>
      <c r="H14" s="254">
        <v>0</v>
      </c>
      <c r="I14" s="111">
        <v>0</v>
      </c>
      <c r="J14" s="254">
        <v>0</v>
      </c>
      <c r="K14" s="254">
        <v>0</v>
      </c>
    </row>
    <row r="15" spans="1:11" ht="11">
      <c r="A15" s="41" t="s">
        <v>67</v>
      </c>
      <c r="B15" s="40">
        <v>190</v>
      </c>
      <c r="C15" s="111">
        <v>0</v>
      </c>
      <c r="D15" s="111">
        <v>0</v>
      </c>
      <c r="E15" s="111">
        <v>0</v>
      </c>
      <c r="F15" s="111">
        <v>0</v>
      </c>
      <c r="G15" s="111">
        <v>0</v>
      </c>
      <c r="H15" s="111">
        <v>0</v>
      </c>
      <c r="I15" s="111">
        <v>0</v>
      </c>
      <c r="J15" s="111">
        <v>0</v>
      </c>
      <c r="K15" s="111">
        <v>0</v>
      </c>
    </row>
    <row r="16" spans="1:11" ht="12" thickBot="1">
      <c r="A16" s="258" t="s">
        <v>146</v>
      </c>
      <c r="B16" s="163"/>
      <c r="C16" s="113">
        <f t="shared" ref="C16:K16" si="0">SUM(C7:C15)</f>
        <v>36075508</v>
      </c>
      <c r="D16" s="113">
        <f t="shared" si="0"/>
        <v>4299185</v>
      </c>
      <c r="E16" s="113">
        <f t="shared" si="0"/>
        <v>1372432</v>
      </c>
      <c r="F16" s="113">
        <f t="shared" si="0"/>
        <v>1530882</v>
      </c>
      <c r="G16" s="113">
        <f t="shared" si="0"/>
        <v>1974316</v>
      </c>
      <c r="H16" s="113">
        <f t="shared" si="0"/>
        <v>0</v>
      </c>
      <c r="I16" s="113">
        <f t="shared" si="0"/>
        <v>9010613</v>
      </c>
      <c r="J16" s="113">
        <f t="shared" si="0"/>
        <v>0</v>
      </c>
      <c r="K16" s="113">
        <f t="shared" si="0"/>
        <v>4586</v>
      </c>
    </row>
    <row r="17" spans="1:11" ht="13.5" customHeight="1">
      <c r="A17" s="192" t="s">
        <v>79</v>
      </c>
      <c r="B17" s="193"/>
      <c r="C17" s="114"/>
      <c r="D17" s="114"/>
      <c r="E17" s="114"/>
      <c r="F17" s="114"/>
      <c r="G17" s="114"/>
      <c r="H17" s="114"/>
      <c r="I17" s="114"/>
      <c r="J17" s="115"/>
      <c r="K17" s="114"/>
    </row>
    <row r="18" spans="1:11" ht="11">
      <c r="A18" s="42" t="s">
        <v>170</v>
      </c>
      <c r="B18" s="40">
        <v>410</v>
      </c>
      <c r="C18" s="116">
        <v>0</v>
      </c>
      <c r="D18" s="116">
        <v>0</v>
      </c>
      <c r="E18" s="116">
        <v>0</v>
      </c>
      <c r="F18" s="116">
        <v>39783</v>
      </c>
      <c r="G18" s="116">
        <v>0</v>
      </c>
      <c r="H18" s="116">
        <v>0</v>
      </c>
      <c r="I18" s="115"/>
      <c r="J18" s="116">
        <v>0</v>
      </c>
      <c r="K18" s="116">
        <v>0</v>
      </c>
    </row>
    <row r="19" spans="1:11" ht="11">
      <c r="A19" s="43" t="s">
        <v>171</v>
      </c>
      <c r="B19" s="44">
        <v>420</v>
      </c>
      <c r="C19" s="116">
        <v>102748</v>
      </c>
      <c r="D19" s="116">
        <v>0</v>
      </c>
      <c r="E19" s="116">
        <v>0</v>
      </c>
      <c r="F19" s="116">
        <v>0</v>
      </c>
      <c r="G19" s="116">
        <v>0</v>
      </c>
      <c r="H19" s="261">
        <v>0</v>
      </c>
      <c r="I19" s="117">
        <v>0</v>
      </c>
      <c r="J19" s="116">
        <v>0</v>
      </c>
      <c r="K19" s="116">
        <v>0</v>
      </c>
    </row>
    <row r="20" spans="1:11" ht="11">
      <c r="A20" s="43" t="s">
        <v>173</v>
      </c>
      <c r="B20" s="44">
        <v>430</v>
      </c>
      <c r="C20" s="116">
        <v>859081</v>
      </c>
      <c r="D20" s="116">
        <v>159934</v>
      </c>
      <c r="E20" s="116">
        <v>0</v>
      </c>
      <c r="F20" s="116">
        <v>232985</v>
      </c>
      <c r="G20" s="116">
        <v>0</v>
      </c>
      <c r="H20" s="117">
        <v>0</v>
      </c>
      <c r="I20" s="117">
        <v>0</v>
      </c>
      <c r="J20" s="117">
        <v>0</v>
      </c>
      <c r="K20" s="116">
        <v>0</v>
      </c>
    </row>
    <row r="21" spans="1:11" ht="11">
      <c r="A21" s="43" t="s">
        <v>172</v>
      </c>
      <c r="B21" s="44">
        <v>440</v>
      </c>
      <c r="C21" s="116">
        <v>0</v>
      </c>
      <c r="D21" s="116">
        <v>0</v>
      </c>
      <c r="E21" s="116">
        <v>0</v>
      </c>
      <c r="F21" s="116">
        <v>0</v>
      </c>
      <c r="G21" s="116">
        <v>0</v>
      </c>
      <c r="H21" s="117">
        <v>0</v>
      </c>
      <c r="I21" s="117">
        <v>0</v>
      </c>
      <c r="J21" s="117">
        <v>0</v>
      </c>
      <c r="K21" s="116">
        <v>0</v>
      </c>
    </row>
    <row r="22" spans="1:11" ht="11">
      <c r="A22" s="43" t="s">
        <v>174</v>
      </c>
      <c r="B22" s="44">
        <v>460</v>
      </c>
      <c r="C22" s="116">
        <v>0</v>
      </c>
      <c r="D22" s="116">
        <v>0</v>
      </c>
      <c r="E22" s="261">
        <v>0</v>
      </c>
      <c r="F22" s="116">
        <v>0</v>
      </c>
      <c r="G22" s="261">
        <v>0</v>
      </c>
      <c r="H22" s="261">
        <v>0</v>
      </c>
      <c r="I22" s="117">
        <v>0</v>
      </c>
      <c r="J22" s="117">
        <v>0</v>
      </c>
      <c r="K22" s="117">
        <v>0</v>
      </c>
    </row>
    <row r="23" spans="1:11" ht="11">
      <c r="A23" s="45" t="s">
        <v>175</v>
      </c>
      <c r="B23" s="44">
        <v>470</v>
      </c>
      <c r="C23" s="116">
        <v>3306719</v>
      </c>
      <c r="D23" s="116">
        <v>0</v>
      </c>
      <c r="E23" s="116">
        <v>0</v>
      </c>
      <c r="F23" s="116">
        <v>0</v>
      </c>
      <c r="G23" s="116">
        <v>0</v>
      </c>
      <c r="H23" s="117">
        <v>0</v>
      </c>
      <c r="I23" s="117">
        <v>0</v>
      </c>
      <c r="J23" s="116">
        <v>0</v>
      </c>
      <c r="K23" s="117">
        <v>0</v>
      </c>
    </row>
    <row r="24" spans="1:11" ht="11">
      <c r="A24" s="46" t="s">
        <v>176</v>
      </c>
      <c r="B24" s="47">
        <v>480</v>
      </c>
      <c r="C24" s="261">
        <v>0</v>
      </c>
      <c r="D24" s="116">
        <v>0</v>
      </c>
      <c r="E24" s="117">
        <v>0</v>
      </c>
      <c r="F24" s="116">
        <v>0</v>
      </c>
      <c r="G24" s="117">
        <v>0</v>
      </c>
      <c r="H24" s="117">
        <v>0</v>
      </c>
      <c r="I24" s="117">
        <v>0</v>
      </c>
      <c r="J24" s="117">
        <v>0</v>
      </c>
      <c r="K24" s="116">
        <v>0</v>
      </c>
    </row>
    <row r="25" spans="1:11" ht="11">
      <c r="A25" s="46" t="s">
        <v>177</v>
      </c>
      <c r="B25" s="47">
        <v>490</v>
      </c>
      <c r="C25" s="116">
        <v>20509696</v>
      </c>
      <c r="D25" s="261">
        <v>1970275</v>
      </c>
      <c r="E25" s="117">
        <v>647487</v>
      </c>
      <c r="F25" s="116">
        <v>1246845</v>
      </c>
      <c r="G25" s="117">
        <v>916718</v>
      </c>
      <c r="H25" s="117">
        <v>0</v>
      </c>
      <c r="I25" s="117">
        <v>45613</v>
      </c>
      <c r="J25" s="117">
        <v>0</v>
      </c>
      <c r="K25" s="116">
        <v>0</v>
      </c>
    </row>
    <row r="26" spans="1:11" ht="11">
      <c r="A26" s="46" t="s">
        <v>97</v>
      </c>
      <c r="B26" s="47">
        <v>493</v>
      </c>
      <c r="C26" s="116">
        <v>0</v>
      </c>
      <c r="D26" s="116">
        <v>0</v>
      </c>
      <c r="E26" s="117">
        <v>0</v>
      </c>
      <c r="F26" s="261">
        <v>0</v>
      </c>
      <c r="G26" s="117">
        <v>0</v>
      </c>
      <c r="H26" s="117">
        <v>0</v>
      </c>
      <c r="I26" s="117">
        <v>0</v>
      </c>
      <c r="J26" s="117">
        <v>0</v>
      </c>
      <c r="K26" s="116">
        <v>0</v>
      </c>
    </row>
    <row r="27" spans="1:11" ht="11">
      <c r="A27" s="259" t="s">
        <v>178</v>
      </c>
      <c r="B27" s="255"/>
      <c r="C27" s="262">
        <f>SUM(C18:C26)</f>
        <v>24778244</v>
      </c>
      <c r="D27" s="262">
        <f t="shared" ref="D27:K27" si="1">SUM(D18:D26)</f>
        <v>2130209</v>
      </c>
      <c r="E27" s="262">
        <f t="shared" si="1"/>
        <v>647487</v>
      </c>
      <c r="F27" s="262">
        <f t="shared" si="1"/>
        <v>1519613</v>
      </c>
      <c r="G27" s="262">
        <f t="shared" si="1"/>
        <v>916718</v>
      </c>
      <c r="H27" s="262">
        <f t="shared" si="1"/>
        <v>0</v>
      </c>
      <c r="I27" s="262">
        <f t="shared" si="1"/>
        <v>45613</v>
      </c>
      <c r="J27" s="262">
        <f t="shared" si="1"/>
        <v>0</v>
      </c>
      <c r="K27" s="262">
        <f t="shared" si="1"/>
        <v>0</v>
      </c>
    </row>
    <row r="28" spans="1:11" ht="13.5" customHeight="1">
      <c r="A28" s="194" t="s">
        <v>68</v>
      </c>
      <c r="B28" s="195"/>
      <c r="C28" s="114"/>
      <c r="D28" s="115"/>
      <c r="E28" s="115"/>
      <c r="F28" s="115"/>
      <c r="G28" s="115"/>
      <c r="H28" s="115"/>
      <c r="I28" s="115"/>
      <c r="J28" s="115"/>
      <c r="K28" s="115"/>
    </row>
    <row r="29" spans="1:11" ht="11">
      <c r="A29" s="43" t="s">
        <v>132</v>
      </c>
      <c r="B29" s="44">
        <v>511</v>
      </c>
      <c r="C29" s="270"/>
      <c r="D29" s="270"/>
      <c r="E29" s="270"/>
      <c r="F29" s="270"/>
      <c r="G29" s="270"/>
      <c r="H29" s="270"/>
      <c r="I29" s="115"/>
      <c r="J29" s="282"/>
      <c r="K29" s="282"/>
    </row>
    <row r="30" spans="1:11" ht="14" customHeight="1" thickBot="1">
      <c r="A30" s="260" t="s">
        <v>45</v>
      </c>
      <c r="B30" s="166"/>
      <c r="C30" s="113">
        <f t="shared" ref="C30:H30" si="2">SUM(C27:C29)</f>
        <v>24778244</v>
      </c>
      <c r="D30" s="113">
        <f t="shared" si="2"/>
        <v>2130209</v>
      </c>
      <c r="E30" s="113">
        <f t="shared" si="2"/>
        <v>647487</v>
      </c>
      <c r="F30" s="113">
        <f t="shared" si="2"/>
        <v>1519613</v>
      </c>
      <c r="G30" s="113">
        <f t="shared" si="2"/>
        <v>916718</v>
      </c>
      <c r="H30" s="113">
        <f t="shared" si="2"/>
        <v>0</v>
      </c>
      <c r="I30" s="283">
        <f>I27</f>
        <v>45613</v>
      </c>
      <c r="J30" s="113">
        <f>SUM(J27:J29)</f>
        <v>0</v>
      </c>
      <c r="K30" s="113">
        <f>SUM(K27:K29)</f>
        <v>0</v>
      </c>
    </row>
    <row r="31" spans="1:11" ht="11">
      <c r="A31" s="164" t="s">
        <v>69</v>
      </c>
      <c r="B31" s="165">
        <v>714</v>
      </c>
      <c r="C31" s="118">
        <v>56233</v>
      </c>
      <c r="D31" s="118">
        <v>0</v>
      </c>
      <c r="E31" s="118">
        <v>0</v>
      </c>
      <c r="F31" s="118">
        <v>0</v>
      </c>
      <c r="G31" s="118">
        <v>0</v>
      </c>
      <c r="H31" s="118">
        <v>0</v>
      </c>
      <c r="I31" s="118">
        <v>0</v>
      </c>
      <c r="J31" s="118">
        <v>0</v>
      </c>
      <c r="K31" s="118">
        <v>0</v>
      </c>
    </row>
    <row r="32" spans="1:11" ht="11">
      <c r="A32" s="46" t="s">
        <v>70</v>
      </c>
      <c r="B32" s="47">
        <v>730</v>
      </c>
      <c r="C32" s="116">
        <v>11241031</v>
      </c>
      <c r="D32" s="116">
        <v>2168976</v>
      </c>
      <c r="E32" s="116">
        <v>724945</v>
      </c>
      <c r="F32" s="116">
        <v>11269</v>
      </c>
      <c r="G32" s="116">
        <v>1057598</v>
      </c>
      <c r="H32" s="116">
        <v>0</v>
      </c>
      <c r="I32" s="116">
        <v>8965000</v>
      </c>
      <c r="J32" s="116">
        <v>0</v>
      </c>
      <c r="K32" s="116">
        <v>4586</v>
      </c>
    </row>
    <row r="33" spans="1:11" ht="11">
      <c r="A33" s="46" t="s">
        <v>71</v>
      </c>
      <c r="B33" s="269"/>
      <c r="C33" s="114"/>
      <c r="D33" s="115"/>
      <c r="E33" s="115"/>
      <c r="F33" s="115"/>
      <c r="G33" s="115"/>
      <c r="H33" s="115"/>
      <c r="I33" s="115"/>
      <c r="J33" s="115"/>
      <c r="K33" s="115"/>
    </row>
    <row r="34" spans="1:11" ht="12" thickBot="1">
      <c r="A34" s="167" t="s">
        <v>46</v>
      </c>
      <c r="B34" s="166"/>
      <c r="C34" s="113">
        <f>SUM(C30:C32)</f>
        <v>36075508</v>
      </c>
      <c r="D34" s="113">
        <f t="shared" ref="D34:K34" si="3">SUM(D30:D32)</f>
        <v>4299185</v>
      </c>
      <c r="E34" s="113">
        <f t="shared" si="3"/>
        <v>1372432</v>
      </c>
      <c r="F34" s="113">
        <f t="shared" si="3"/>
        <v>1530882</v>
      </c>
      <c r="G34" s="113">
        <f t="shared" si="3"/>
        <v>1974316</v>
      </c>
      <c r="H34" s="113">
        <f t="shared" si="3"/>
        <v>0</v>
      </c>
      <c r="I34" s="113">
        <f t="shared" si="3"/>
        <v>9010613</v>
      </c>
      <c r="J34" s="113">
        <f t="shared" si="3"/>
        <v>0</v>
      </c>
      <c r="K34" s="113">
        <f t="shared" si="3"/>
        <v>4586</v>
      </c>
    </row>
    <row r="35" spans="1:11" ht="14" customHeight="1">
      <c r="A35" s="49"/>
    </row>
  </sheetData>
  <sheetCalcPr fullCalcOnLoad="1"/>
  <mergeCells count="2">
    <mergeCell ref="A1:K1"/>
    <mergeCell ref="A2:K2"/>
  </mergeCells>
  <phoneticPr fontId="2" type="noConversion"/>
  <printOptions headings="1"/>
  <pageMargins left="0" right="0" top="0.72" bottom="0.47" header="0.22" footer="0.17"/>
  <headerFooter alignWithMargins="0">
    <oddHeader>&amp;L&amp;8Page &amp;P&amp;R&amp;8Page &amp;P</oddHeader>
  </headerFooter>
  <drawing r:id="rId1"/>
  <legacyDrawing r:id="rId2"/>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K31"/>
  <sheetViews>
    <sheetView showGridLines="0" workbookViewId="0">
      <pane ySplit="3" topLeftCell="A4" activePane="bottomLeft" state="frozenSplit"/>
      <selection activeCell="D22" sqref="D22"/>
      <selection pane="bottomLeft" activeCell="D22" sqref="D22"/>
    </sheetView>
  </sheetViews>
  <sheetFormatPr baseColWidth="10" defaultColWidth="8.6640625" defaultRowHeight="10"/>
  <cols>
    <col min="1" max="1" width="36" style="30" customWidth="1"/>
    <col min="2" max="2" width="4.6640625" style="30" customWidth="1"/>
    <col min="3" max="9" width="13.6640625" style="30" customWidth="1"/>
    <col min="10" max="11" width="13.6640625" style="50" customWidth="1"/>
    <col min="12" max="12" width="3.33203125" style="30" customWidth="1"/>
    <col min="13" max="13" width="4.5" style="30" customWidth="1"/>
    <col min="14" max="16384" width="8.6640625" style="30"/>
  </cols>
  <sheetData>
    <row r="1" spans="1:11" ht="11">
      <c r="A1" s="313" t="s">
        <v>205</v>
      </c>
      <c r="B1" s="313"/>
      <c r="C1" s="313"/>
      <c r="D1" s="313"/>
      <c r="E1" s="313"/>
      <c r="F1" s="313"/>
      <c r="G1" s="313"/>
      <c r="H1" s="313"/>
      <c r="I1" s="313"/>
      <c r="J1" s="313"/>
      <c r="K1" s="313"/>
    </row>
    <row r="2" spans="1:11" ht="11">
      <c r="A2" s="336" t="s">
        <v>150</v>
      </c>
      <c r="B2" s="336"/>
      <c r="C2" s="336"/>
      <c r="D2" s="336"/>
      <c r="E2" s="336"/>
      <c r="F2" s="336"/>
      <c r="G2" s="336"/>
      <c r="H2" s="336"/>
      <c r="I2" s="336"/>
      <c r="J2" s="336"/>
      <c r="K2" s="336"/>
    </row>
    <row r="3" spans="1:11" ht="11">
      <c r="A3" s="274"/>
      <c r="B3" s="274"/>
      <c r="C3" s="274"/>
      <c r="D3" s="274"/>
      <c r="E3" s="274"/>
      <c r="F3" s="274"/>
      <c r="G3" s="274"/>
      <c r="H3" s="274"/>
      <c r="I3" s="274"/>
      <c r="J3" s="274"/>
      <c r="K3" s="274"/>
    </row>
    <row r="4" spans="1:11" s="72" customFormat="1" ht="12.25" customHeight="1">
      <c r="A4" s="28"/>
      <c r="B4" s="29"/>
      <c r="C4" s="264" t="s">
        <v>88</v>
      </c>
      <c r="D4" s="264" t="s">
        <v>89</v>
      </c>
      <c r="E4" s="264" t="s">
        <v>90</v>
      </c>
      <c r="F4" s="264" t="s">
        <v>91</v>
      </c>
      <c r="G4" s="264" t="s">
        <v>92</v>
      </c>
      <c r="H4" s="264" t="s">
        <v>93</v>
      </c>
      <c r="I4" s="264" t="s">
        <v>94</v>
      </c>
      <c r="J4" s="264" t="s">
        <v>95</v>
      </c>
      <c r="K4" s="264" t="s">
        <v>96</v>
      </c>
    </row>
    <row r="5" spans="1:11" ht="30">
      <c r="A5" s="268" t="s">
        <v>52</v>
      </c>
      <c r="B5" s="265" t="s">
        <v>179</v>
      </c>
      <c r="C5" s="266" t="s">
        <v>61</v>
      </c>
      <c r="D5" s="267" t="s">
        <v>108</v>
      </c>
      <c r="E5" s="266" t="s">
        <v>86</v>
      </c>
      <c r="F5" s="266" t="s">
        <v>62</v>
      </c>
      <c r="G5" s="267" t="s">
        <v>98</v>
      </c>
      <c r="H5" s="267" t="s">
        <v>163</v>
      </c>
      <c r="I5" s="266" t="s">
        <v>99</v>
      </c>
      <c r="J5" s="266" t="s">
        <v>164</v>
      </c>
      <c r="K5" s="267" t="s">
        <v>100</v>
      </c>
    </row>
    <row r="6" spans="1:11" ht="13.5" customHeight="1">
      <c r="A6" s="196" t="s">
        <v>64</v>
      </c>
      <c r="B6" s="197"/>
      <c r="C6" s="109"/>
      <c r="D6" s="109"/>
      <c r="E6" s="109"/>
      <c r="F6" s="109"/>
      <c r="G6" s="109"/>
      <c r="H6" s="109"/>
      <c r="I6" s="109"/>
      <c r="J6" s="109"/>
      <c r="K6" s="109"/>
    </row>
    <row r="7" spans="1:11" ht="14" customHeight="1">
      <c r="A7" s="200" t="s">
        <v>72</v>
      </c>
      <c r="B7" s="201">
        <v>1000</v>
      </c>
      <c r="C7" s="119">
        <v>45565919</v>
      </c>
      <c r="D7" s="119">
        <v>4633948</v>
      </c>
      <c r="E7" s="119">
        <v>1408585</v>
      </c>
      <c r="F7" s="119">
        <v>2552745</v>
      </c>
      <c r="G7" s="119">
        <v>2101430</v>
      </c>
      <c r="H7" s="119">
        <v>0</v>
      </c>
      <c r="I7" s="119">
        <v>116961</v>
      </c>
      <c r="J7" s="119">
        <v>0</v>
      </c>
      <c r="K7" s="119">
        <v>2112</v>
      </c>
    </row>
    <row r="8" spans="1:11" ht="20">
      <c r="A8" s="202" t="s">
        <v>206</v>
      </c>
      <c r="B8" s="201">
        <v>2000</v>
      </c>
      <c r="C8" s="119">
        <v>0</v>
      </c>
      <c r="D8" s="119">
        <v>0</v>
      </c>
      <c r="E8" s="120"/>
      <c r="F8" s="119">
        <v>0</v>
      </c>
      <c r="G8" s="119">
        <v>0</v>
      </c>
      <c r="H8" s="120"/>
      <c r="I8" s="120"/>
      <c r="J8" s="120"/>
      <c r="K8" s="120"/>
    </row>
    <row r="9" spans="1:11" ht="14" customHeight="1">
      <c r="A9" s="202" t="s">
        <v>73</v>
      </c>
      <c r="B9" s="201">
        <v>3000</v>
      </c>
      <c r="C9" s="119">
        <v>3793194</v>
      </c>
      <c r="D9" s="119">
        <v>0</v>
      </c>
      <c r="E9" s="119">
        <v>0</v>
      </c>
      <c r="F9" s="119">
        <v>819713</v>
      </c>
      <c r="G9" s="119">
        <v>0</v>
      </c>
      <c r="H9" s="119">
        <v>0</v>
      </c>
      <c r="I9" s="119">
        <v>0</v>
      </c>
      <c r="J9" s="119">
        <v>0</v>
      </c>
      <c r="K9" s="119">
        <v>0</v>
      </c>
    </row>
    <row r="10" spans="1:11" ht="14" customHeight="1">
      <c r="A10" s="203" t="s">
        <v>74</v>
      </c>
      <c r="B10" s="201">
        <v>4000</v>
      </c>
      <c r="C10" s="119">
        <v>2009862</v>
      </c>
      <c r="D10" s="119">
        <v>0</v>
      </c>
      <c r="E10" s="121">
        <v>97175</v>
      </c>
      <c r="F10" s="119">
        <v>0</v>
      </c>
      <c r="G10" s="119">
        <v>0</v>
      </c>
      <c r="H10" s="119">
        <v>0</v>
      </c>
      <c r="I10" s="121">
        <v>0</v>
      </c>
      <c r="J10" s="121">
        <v>0</v>
      </c>
      <c r="K10" s="119">
        <v>0</v>
      </c>
    </row>
    <row r="11" spans="1:11" ht="14" customHeight="1" thickBot="1">
      <c r="A11" s="257" t="s">
        <v>47</v>
      </c>
      <c r="B11" s="170"/>
      <c r="C11" s="122">
        <f>SUM(C7:C10)</f>
        <v>51368975</v>
      </c>
      <c r="D11" s="122">
        <f>SUM(D7:D10)</f>
        <v>4633948</v>
      </c>
      <c r="E11" s="122">
        <f>SUM(E7:E10)</f>
        <v>1505760</v>
      </c>
      <c r="F11" s="122">
        <f>SUM(F7:F10)</f>
        <v>3372458</v>
      </c>
      <c r="G11" s="122">
        <f>G7+G8+G9+G10</f>
        <v>2101430</v>
      </c>
      <c r="H11" s="122">
        <f>SUM(H7:H10)</f>
        <v>0</v>
      </c>
      <c r="I11" s="122">
        <f>SUM(I7:I10)</f>
        <v>116961</v>
      </c>
      <c r="J11" s="122">
        <f>SUM(J7:J10)</f>
        <v>0</v>
      </c>
      <c r="K11" s="122">
        <f>SUM(K7:K10)</f>
        <v>2112</v>
      </c>
    </row>
    <row r="12" spans="1:11" ht="13" thickTop="1" thickBot="1">
      <c r="A12" s="168" t="s">
        <v>228</v>
      </c>
      <c r="B12" s="271">
        <v>3998</v>
      </c>
      <c r="C12" s="123">
        <v>15808745</v>
      </c>
      <c r="D12" s="123">
        <v>0</v>
      </c>
      <c r="E12" s="123">
        <v>0</v>
      </c>
      <c r="F12" s="123">
        <v>0</v>
      </c>
      <c r="G12" s="123">
        <v>0</v>
      </c>
      <c r="H12" s="123">
        <v>0</v>
      </c>
      <c r="I12" s="124"/>
      <c r="J12" s="123">
        <v>0</v>
      </c>
      <c r="K12" s="123">
        <v>0</v>
      </c>
    </row>
    <row r="13" spans="1:11" ht="14" customHeight="1" thickTop="1" thickBot="1">
      <c r="A13" s="256" t="s">
        <v>48</v>
      </c>
      <c r="B13" s="171"/>
      <c r="C13" s="125">
        <f t="shared" ref="C13:K13" si="0">C11+C12</f>
        <v>67177720</v>
      </c>
      <c r="D13" s="125">
        <f t="shared" si="0"/>
        <v>4633948</v>
      </c>
      <c r="E13" s="125">
        <f t="shared" si="0"/>
        <v>1505760</v>
      </c>
      <c r="F13" s="125">
        <f t="shared" si="0"/>
        <v>3372458</v>
      </c>
      <c r="G13" s="125">
        <f t="shared" si="0"/>
        <v>2101430</v>
      </c>
      <c r="H13" s="125">
        <f t="shared" si="0"/>
        <v>0</v>
      </c>
      <c r="I13" s="125">
        <f t="shared" si="0"/>
        <v>116961</v>
      </c>
      <c r="J13" s="125">
        <f t="shared" si="0"/>
        <v>0</v>
      </c>
      <c r="K13" s="125">
        <f t="shared" si="0"/>
        <v>2112</v>
      </c>
    </row>
    <row r="14" spans="1:11" ht="13.5" customHeight="1">
      <c r="A14" s="198" t="s">
        <v>63</v>
      </c>
      <c r="B14" s="199"/>
      <c r="C14" s="126"/>
      <c r="D14" s="124"/>
      <c r="E14" s="124"/>
      <c r="F14" s="124"/>
      <c r="G14" s="126"/>
      <c r="H14" s="124"/>
      <c r="I14" s="124"/>
      <c r="J14" s="124"/>
      <c r="K14" s="124"/>
    </row>
    <row r="15" spans="1:11" ht="14" customHeight="1">
      <c r="A15" s="204" t="s">
        <v>75</v>
      </c>
      <c r="B15" s="205">
        <v>1000</v>
      </c>
      <c r="C15" s="119">
        <v>32624259</v>
      </c>
      <c r="D15" s="124"/>
      <c r="E15" s="124"/>
      <c r="F15" s="124"/>
      <c r="G15" s="119">
        <v>734442</v>
      </c>
      <c r="H15" s="124"/>
      <c r="I15" s="124"/>
      <c r="J15" s="124"/>
      <c r="K15" s="124"/>
    </row>
    <row r="16" spans="1:11" ht="14" customHeight="1">
      <c r="A16" s="200" t="s">
        <v>76</v>
      </c>
      <c r="B16" s="206">
        <v>2000</v>
      </c>
      <c r="C16" s="119">
        <v>16007102</v>
      </c>
      <c r="D16" s="119">
        <v>4621551</v>
      </c>
      <c r="E16" s="124"/>
      <c r="F16" s="119">
        <v>3247747</v>
      </c>
      <c r="G16" s="119">
        <v>1118884</v>
      </c>
      <c r="H16" s="119">
        <v>134172</v>
      </c>
      <c r="I16" s="124"/>
      <c r="J16" s="121">
        <v>0</v>
      </c>
      <c r="K16" s="119">
        <v>0</v>
      </c>
    </row>
    <row r="17" spans="1:11" ht="14" customHeight="1">
      <c r="A17" s="202" t="s">
        <v>77</v>
      </c>
      <c r="B17" s="206">
        <v>3000</v>
      </c>
      <c r="C17" s="119">
        <v>0</v>
      </c>
      <c r="D17" s="119">
        <v>0</v>
      </c>
      <c r="E17" s="124"/>
      <c r="F17" s="119">
        <v>0</v>
      </c>
      <c r="G17" s="119">
        <v>0</v>
      </c>
      <c r="H17" s="120"/>
      <c r="I17" s="124"/>
      <c r="J17" s="124"/>
      <c r="K17" s="124"/>
    </row>
    <row r="18" spans="1:11" ht="14" customHeight="1">
      <c r="A18" s="203" t="s">
        <v>180</v>
      </c>
      <c r="B18" s="207">
        <v>4000</v>
      </c>
      <c r="C18" s="119">
        <v>3155714</v>
      </c>
      <c r="D18" s="119">
        <v>0</v>
      </c>
      <c r="E18" s="119">
        <v>0</v>
      </c>
      <c r="F18" s="119">
        <v>0</v>
      </c>
      <c r="G18" s="119">
        <v>0</v>
      </c>
      <c r="H18" s="119">
        <v>0</v>
      </c>
      <c r="I18" s="124"/>
      <c r="J18" s="124"/>
      <c r="K18" s="119">
        <v>0</v>
      </c>
    </row>
    <row r="19" spans="1:11" ht="14" customHeight="1">
      <c r="A19" s="203" t="s">
        <v>78</v>
      </c>
      <c r="B19" s="206">
        <v>5000</v>
      </c>
      <c r="C19" s="119">
        <v>0</v>
      </c>
      <c r="D19" s="119">
        <v>0</v>
      </c>
      <c r="E19" s="119">
        <v>1664535</v>
      </c>
      <c r="F19" s="119">
        <v>0</v>
      </c>
      <c r="G19" s="119">
        <v>0</v>
      </c>
      <c r="H19" s="120"/>
      <c r="I19" s="124"/>
      <c r="J19" s="119">
        <v>0</v>
      </c>
      <c r="K19" s="119">
        <v>0</v>
      </c>
    </row>
    <row r="20" spans="1:11" ht="14" customHeight="1" thickBot="1">
      <c r="A20" s="257" t="s">
        <v>49</v>
      </c>
      <c r="B20" s="175"/>
      <c r="C20" s="122">
        <f t="shared" ref="C20:H20" si="1">SUM(C15:C19)</f>
        <v>51787075</v>
      </c>
      <c r="D20" s="122">
        <f t="shared" si="1"/>
        <v>4621551</v>
      </c>
      <c r="E20" s="122">
        <f t="shared" si="1"/>
        <v>1664535</v>
      </c>
      <c r="F20" s="122">
        <f t="shared" si="1"/>
        <v>3247747</v>
      </c>
      <c r="G20" s="122">
        <f t="shared" si="1"/>
        <v>1853326</v>
      </c>
      <c r="H20" s="122">
        <f t="shared" si="1"/>
        <v>134172</v>
      </c>
      <c r="I20" s="124"/>
      <c r="J20" s="122">
        <f>SUM(J15:J19)</f>
        <v>0</v>
      </c>
      <c r="K20" s="122">
        <f>SUM(K15:K19)</f>
        <v>0</v>
      </c>
    </row>
    <row r="21" spans="1:11" ht="13" thickTop="1" thickBot="1">
      <c r="A21" s="172" t="s">
        <v>229</v>
      </c>
      <c r="B21" s="271">
        <v>4180</v>
      </c>
      <c r="C21" s="125">
        <f t="shared" ref="C21:H21" si="2">C12</f>
        <v>15808745</v>
      </c>
      <c r="D21" s="125">
        <f t="shared" si="2"/>
        <v>0</v>
      </c>
      <c r="E21" s="125">
        <f t="shared" si="2"/>
        <v>0</v>
      </c>
      <c r="F21" s="125">
        <f t="shared" si="2"/>
        <v>0</v>
      </c>
      <c r="G21" s="125">
        <f t="shared" si="2"/>
        <v>0</v>
      </c>
      <c r="H21" s="125">
        <f t="shared" si="2"/>
        <v>0</v>
      </c>
      <c r="I21" s="124" t="s">
        <v>51</v>
      </c>
      <c r="J21" s="127">
        <f>J12</f>
        <v>0</v>
      </c>
      <c r="K21" s="127">
        <f>K12</f>
        <v>0</v>
      </c>
    </row>
    <row r="22" spans="1:11" ht="14" customHeight="1" thickTop="1" thickBot="1">
      <c r="A22" s="257" t="s">
        <v>50</v>
      </c>
      <c r="B22" s="176"/>
      <c r="C22" s="125">
        <f t="shared" ref="C22:H22" si="3">C20+C21</f>
        <v>67595820</v>
      </c>
      <c r="D22" s="125">
        <f t="shared" si="3"/>
        <v>4621551</v>
      </c>
      <c r="E22" s="125">
        <f t="shared" si="3"/>
        <v>1664535</v>
      </c>
      <c r="F22" s="125">
        <f t="shared" si="3"/>
        <v>3247747</v>
      </c>
      <c r="G22" s="125">
        <f t="shared" si="3"/>
        <v>1853326</v>
      </c>
      <c r="H22" s="125">
        <f t="shared" si="3"/>
        <v>134172</v>
      </c>
      <c r="I22" s="128"/>
      <c r="J22" s="125">
        <f>J20+J21</f>
        <v>0</v>
      </c>
      <c r="K22" s="125">
        <f>K20+K21</f>
        <v>0</v>
      </c>
    </row>
    <row r="23" spans="1:11" ht="20">
      <c r="A23" s="173" t="s">
        <v>23</v>
      </c>
      <c r="B23" s="169"/>
      <c r="C23" s="129">
        <f t="shared" ref="C23:H23" si="4">C11-C20</f>
        <v>-418100</v>
      </c>
      <c r="D23" s="129">
        <f t="shared" si="4"/>
        <v>12397</v>
      </c>
      <c r="E23" s="129">
        <f t="shared" si="4"/>
        <v>-158775</v>
      </c>
      <c r="F23" s="129">
        <f t="shared" si="4"/>
        <v>124711</v>
      </c>
      <c r="G23" s="129">
        <f t="shared" si="4"/>
        <v>248104</v>
      </c>
      <c r="H23" s="129">
        <f t="shared" si="4"/>
        <v>-134172</v>
      </c>
      <c r="I23" s="129">
        <f>I11</f>
        <v>116961</v>
      </c>
      <c r="J23" s="129">
        <f>J11-J20</f>
        <v>0</v>
      </c>
      <c r="K23" s="129">
        <f>K11-K20</f>
        <v>2112</v>
      </c>
    </row>
    <row r="24" spans="1:11" ht="12" thickBot="1">
      <c r="A24" s="208" t="s">
        <v>181</v>
      </c>
      <c r="B24" s="209">
        <v>7000</v>
      </c>
      <c r="C24" s="130">
        <v>16967</v>
      </c>
      <c r="D24" s="130">
        <v>17080</v>
      </c>
      <c r="E24" s="130">
        <v>174490</v>
      </c>
      <c r="F24" s="130">
        <v>0</v>
      </c>
      <c r="G24" s="130">
        <v>0</v>
      </c>
      <c r="H24" s="130">
        <v>134172</v>
      </c>
      <c r="I24" s="130">
        <v>0</v>
      </c>
      <c r="J24" s="130">
        <v>0</v>
      </c>
      <c r="K24" s="130">
        <v>0</v>
      </c>
    </row>
    <row r="25" spans="1:11" ht="14" customHeight="1" thickTop="1" thickBot="1">
      <c r="A25" s="210" t="s">
        <v>182</v>
      </c>
      <c r="B25" s="211">
        <v>8000</v>
      </c>
      <c r="C25" s="131">
        <v>174490</v>
      </c>
      <c r="D25" s="131">
        <v>134172</v>
      </c>
      <c r="E25" s="131">
        <v>0</v>
      </c>
      <c r="F25" s="131">
        <v>0</v>
      </c>
      <c r="G25" s="132">
        <v>0</v>
      </c>
      <c r="H25" s="131">
        <v>0</v>
      </c>
      <c r="I25" s="132">
        <v>17080</v>
      </c>
      <c r="J25" s="131">
        <v>0</v>
      </c>
      <c r="K25" s="131">
        <v>0</v>
      </c>
    </row>
    <row r="26" spans="1:11" ht="13" thickBot="1">
      <c r="A26" s="272" t="s">
        <v>112</v>
      </c>
      <c r="B26" s="177"/>
      <c r="C26" s="133">
        <f t="shared" ref="C26:K26" si="5">C24-C25</f>
        <v>-157523</v>
      </c>
      <c r="D26" s="133">
        <f t="shared" si="5"/>
        <v>-117092</v>
      </c>
      <c r="E26" s="133">
        <f t="shared" si="5"/>
        <v>174490</v>
      </c>
      <c r="F26" s="133">
        <f t="shared" si="5"/>
        <v>0</v>
      </c>
      <c r="G26" s="133">
        <f t="shared" si="5"/>
        <v>0</v>
      </c>
      <c r="H26" s="133">
        <f t="shared" si="5"/>
        <v>134172</v>
      </c>
      <c r="I26" s="133">
        <f t="shared" si="5"/>
        <v>-17080</v>
      </c>
      <c r="J26" s="133">
        <f t="shared" si="5"/>
        <v>0</v>
      </c>
      <c r="K26" s="133">
        <f t="shared" si="5"/>
        <v>0</v>
      </c>
    </row>
    <row r="27" spans="1:11" ht="37.5" customHeight="1" thickTop="1" thickBot="1">
      <c r="A27" s="337" t="s">
        <v>113</v>
      </c>
      <c r="B27" s="338"/>
      <c r="C27" s="187">
        <f t="shared" ref="C27:K27" si="6">C23+C26</f>
        <v>-575623</v>
      </c>
      <c r="D27" s="187">
        <f t="shared" si="6"/>
        <v>-104695</v>
      </c>
      <c r="E27" s="187">
        <f t="shared" si="6"/>
        <v>15715</v>
      </c>
      <c r="F27" s="187">
        <f t="shared" si="6"/>
        <v>124711</v>
      </c>
      <c r="G27" s="187">
        <f t="shared" si="6"/>
        <v>248104</v>
      </c>
      <c r="H27" s="187">
        <f t="shared" si="6"/>
        <v>0</v>
      </c>
      <c r="I27" s="187">
        <f t="shared" si="6"/>
        <v>99881</v>
      </c>
      <c r="J27" s="187">
        <f t="shared" si="6"/>
        <v>0</v>
      </c>
      <c r="K27" s="187">
        <f t="shared" si="6"/>
        <v>2112</v>
      </c>
    </row>
    <row r="28" spans="1:11" ht="11">
      <c r="A28" s="281" t="s">
        <v>151</v>
      </c>
      <c r="B28" s="174"/>
      <c r="C28" s="123">
        <v>11872887</v>
      </c>
      <c r="D28" s="123">
        <v>2273671</v>
      </c>
      <c r="E28" s="123">
        <v>709230</v>
      </c>
      <c r="F28" s="123">
        <v>-113442</v>
      </c>
      <c r="G28" s="123">
        <v>809494</v>
      </c>
      <c r="H28" s="123">
        <v>0</v>
      </c>
      <c r="I28" s="123">
        <v>8865119</v>
      </c>
      <c r="J28" s="123">
        <v>0</v>
      </c>
      <c r="K28" s="123">
        <v>2474</v>
      </c>
    </row>
    <row r="29" spans="1:11" ht="11">
      <c r="A29" s="273" t="s">
        <v>107</v>
      </c>
      <c r="B29" s="48"/>
      <c r="C29" s="119"/>
      <c r="D29" s="119"/>
      <c r="E29" s="119"/>
      <c r="F29" s="119"/>
      <c r="G29" s="119"/>
      <c r="H29" s="119"/>
      <c r="I29" s="119"/>
      <c r="J29" s="119"/>
      <c r="K29" s="119"/>
    </row>
    <row r="30" spans="1:11" ht="14" customHeight="1" thickBot="1">
      <c r="A30" s="178" t="s">
        <v>152</v>
      </c>
      <c r="B30" s="179"/>
      <c r="C30" s="134">
        <f t="shared" ref="C30:K30" si="7">SUM(C27:C29)</f>
        <v>11297264</v>
      </c>
      <c r="D30" s="134">
        <f t="shared" si="7"/>
        <v>2168976</v>
      </c>
      <c r="E30" s="134">
        <f t="shared" si="7"/>
        <v>724945</v>
      </c>
      <c r="F30" s="134">
        <f t="shared" si="7"/>
        <v>11269</v>
      </c>
      <c r="G30" s="134">
        <f t="shared" si="7"/>
        <v>1057598</v>
      </c>
      <c r="H30" s="134">
        <f t="shared" si="7"/>
        <v>0</v>
      </c>
      <c r="I30" s="134">
        <f t="shared" si="7"/>
        <v>8965000</v>
      </c>
      <c r="J30" s="134">
        <f t="shared" si="7"/>
        <v>0</v>
      </c>
      <c r="K30" s="134">
        <f t="shared" si="7"/>
        <v>4586</v>
      </c>
    </row>
    <row r="31" spans="1:11" ht="14" customHeight="1">
      <c r="A31" s="49"/>
    </row>
  </sheetData>
  <mergeCells count="3">
    <mergeCell ref="A1:K1"/>
    <mergeCell ref="A2:K2"/>
    <mergeCell ref="A27:B27"/>
  </mergeCells>
  <phoneticPr fontId="36" type="noConversion"/>
  <printOptions headings="1"/>
  <pageMargins left="0" right="0" top="0.72" bottom="0.47" header="0.22" footer="0.17"/>
  <headerFooter alignWithMargins="0">
    <oddHeader>&amp;L&amp;8Page &amp;P&amp;R&amp;8Page &amp;P</oddHeader>
  </headerFooter>
  <drawing r:id="rId1"/>
  <legacyDrawing r:id="rId2"/>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O71"/>
  <sheetViews>
    <sheetView showGridLines="0" workbookViewId="0">
      <selection activeCell="K6" sqref="K6:L6"/>
    </sheetView>
  </sheetViews>
  <sheetFormatPr baseColWidth="10" defaultColWidth="9.1640625" defaultRowHeight="12"/>
  <cols>
    <col min="1" max="1" width="0.83203125" style="91" customWidth="1"/>
    <col min="2" max="2" width="13.6640625" style="91" customWidth="1"/>
    <col min="3" max="3" width="18.5" style="91" customWidth="1"/>
    <col min="4" max="4" width="7.5" style="91" customWidth="1"/>
    <col min="5" max="15" width="13.6640625" style="91" customWidth="1"/>
    <col min="16" max="16" width="2.5" style="91" customWidth="1"/>
    <col min="17" max="16384" width="9.1640625" style="91"/>
  </cols>
  <sheetData>
    <row r="1" spans="1:13" ht="17.25" customHeight="1">
      <c r="A1" s="336" t="s">
        <v>161</v>
      </c>
      <c r="B1" s="339"/>
      <c r="C1" s="340"/>
      <c r="D1" s="340"/>
      <c r="E1" s="340"/>
      <c r="F1" s="340"/>
      <c r="G1" s="340"/>
      <c r="H1" s="340"/>
      <c r="I1" s="340"/>
      <c r="J1" s="340"/>
      <c r="K1" s="340"/>
      <c r="L1" s="341"/>
      <c r="M1" s="341"/>
    </row>
    <row r="2" spans="1:13" s="90" customFormat="1" ht="24" customHeight="1">
      <c r="A2" s="147"/>
    </row>
    <row r="3" spans="1:13" s="276" customFormat="1">
      <c r="B3" s="233" t="s">
        <v>140</v>
      </c>
    </row>
    <row r="4" spans="1:13" ht="9.75" customHeight="1"/>
    <row r="5" spans="1:13" ht="23" customHeight="1">
      <c r="B5" s="347" t="s">
        <v>257</v>
      </c>
      <c r="C5" s="351"/>
      <c r="D5" s="351"/>
      <c r="E5" s="351"/>
      <c r="F5" s="351"/>
      <c r="G5" s="351"/>
      <c r="H5" s="351"/>
      <c r="I5" s="351"/>
      <c r="J5" s="351"/>
      <c r="K5" s="351"/>
      <c r="L5" s="351"/>
    </row>
    <row r="6" spans="1:13" ht="17" customHeight="1">
      <c r="B6" s="345" t="str">
        <f>'ASA1'!C9</f>
        <v>Downers Grove Grade School District #58</v>
      </c>
      <c r="C6" s="345"/>
      <c r="D6" s="92"/>
      <c r="E6" s="350" t="s">
        <v>31</v>
      </c>
      <c r="F6" s="350"/>
      <c r="G6" s="350"/>
      <c r="H6" s="93"/>
      <c r="I6" s="151" t="s">
        <v>33</v>
      </c>
      <c r="J6" s="93"/>
      <c r="K6" s="346" t="s">
        <v>34</v>
      </c>
      <c r="L6" s="346"/>
    </row>
    <row r="7" spans="1:13" ht="17" customHeight="1">
      <c r="B7" s="94" t="s">
        <v>27</v>
      </c>
      <c r="C7" s="92"/>
      <c r="D7" s="92"/>
      <c r="E7" s="348" t="s">
        <v>28</v>
      </c>
      <c r="F7" s="349"/>
      <c r="G7" s="349"/>
      <c r="H7" s="92"/>
      <c r="I7" s="95" t="s">
        <v>116</v>
      </c>
      <c r="J7" s="92"/>
      <c r="K7" s="348" t="s">
        <v>117</v>
      </c>
      <c r="L7" s="349"/>
    </row>
    <row r="8" spans="1:13">
      <c r="B8" s="347" t="s">
        <v>258</v>
      </c>
      <c r="C8" s="347"/>
      <c r="D8" s="347"/>
      <c r="E8" s="347"/>
      <c r="F8" s="347"/>
      <c r="G8" s="347"/>
      <c r="H8" s="347"/>
      <c r="I8" s="347"/>
      <c r="J8" s="347"/>
      <c r="K8" s="347"/>
      <c r="L8" s="347"/>
    </row>
    <row r="9" spans="1:13" ht="6" customHeight="1">
      <c r="B9" s="96"/>
      <c r="C9" s="96"/>
    </row>
    <row r="10" spans="1:13" s="18" customFormat="1" ht="10">
      <c r="B10" s="97" t="s">
        <v>124</v>
      </c>
      <c r="C10" s="98"/>
    </row>
    <row r="11" spans="1:13" ht="6" customHeight="1">
      <c r="B11" s="99"/>
      <c r="C11" s="99"/>
    </row>
    <row r="12" spans="1:13">
      <c r="B12" s="299" t="s">
        <v>160</v>
      </c>
      <c r="C12" s="99"/>
    </row>
    <row r="13" spans="1:13" s="18" customFormat="1" ht="30">
      <c r="B13" s="100"/>
      <c r="C13" s="101"/>
      <c r="D13" s="101"/>
      <c r="E13" s="102" t="s">
        <v>61</v>
      </c>
      <c r="F13" s="102" t="s">
        <v>108</v>
      </c>
      <c r="G13" s="102" t="s">
        <v>78</v>
      </c>
      <c r="H13" s="102" t="s">
        <v>62</v>
      </c>
      <c r="I13" s="102" t="s">
        <v>26</v>
      </c>
      <c r="J13" s="102" t="s">
        <v>163</v>
      </c>
      <c r="K13" s="102" t="s">
        <v>99</v>
      </c>
      <c r="L13" s="102" t="s">
        <v>164</v>
      </c>
      <c r="M13" s="102" t="s">
        <v>100</v>
      </c>
    </row>
    <row r="14" spans="1:13" s="18" customFormat="1" ht="11">
      <c r="B14" s="212" t="s">
        <v>72</v>
      </c>
      <c r="C14" s="213"/>
      <c r="D14" s="214">
        <v>1000</v>
      </c>
      <c r="E14" s="142">
        <f>('ASA3'!C7)</f>
        <v>45565919</v>
      </c>
      <c r="F14" s="142">
        <f>('ASA3'!D7)</f>
        <v>4633948</v>
      </c>
      <c r="G14" s="142">
        <f>('ASA3'!E7)</f>
        <v>1408585</v>
      </c>
      <c r="H14" s="142">
        <f>('ASA3'!F7)</f>
        <v>2552745</v>
      </c>
      <c r="I14" s="142">
        <f>('ASA3'!G7)</f>
        <v>2101430</v>
      </c>
      <c r="J14" s="142">
        <f>('ASA3'!H7)</f>
        <v>0</v>
      </c>
      <c r="K14" s="142">
        <f>('ASA3'!I7)</f>
        <v>116961</v>
      </c>
      <c r="L14" s="142">
        <f>('ASA3'!J7)</f>
        <v>0</v>
      </c>
      <c r="M14" s="142">
        <f>('ASA3'!K7)</f>
        <v>2112</v>
      </c>
    </row>
    <row r="15" spans="1:13" s="18" customFormat="1" ht="21.75" customHeight="1">
      <c r="B15" s="352" t="s">
        <v>114</v>
      </c>
      <c r="C15" s="325"/>
      <c r="D15" s="214">
        <v>2000</v>
      </c>
      <c r="E15" s="142">
        <f>('ASA3'!C8)</f>
        <v>0</v>
      </c>
      <c r="F15" s="142">
        <f>('ASA3'!D8)</f>
        <v>0</v>
      </c>
      <c r="G15" s="288"/>
      <c r="H15" s="142">
        <f>('ASA3'!F8)</f>
        <v>0</v>
      </c>
      <c r="I15" s="142">
        <f>('ASA3'!G8)</f>
        <v>0</v>
      </c>
      <c r="J15" s="288"/>
      <c r="K15" s="288"/>
      <c r="L15" s="288"/>
      <c r="M15" s="288"/>
    </row>
    <row r="16" spans="1:13" s="18" customFormat="1" ht="11">
      <c r="B16" s="212" t="s">
        <v>73</v>
      </c>
      <c r="C16" s="213"/>
      <c r="D16" s="214">
        <v>3000</v>
      </c>
      <c r="E16" s="142">
        <f>('ASA3'!C9)</f>
        <v>3793194</v>
      </c>
      <c r="F16" s="142">
        <f>('ASA3'!D9)</f>
        <v>0</v>
      </c>
      <c r="G16" s="142">
        <f>('ASA3'!E9)</f>
        <v>0</v>
      </c>
      <c r="H16" s="142">
        <f>('ASA3'!F9)</f>
        <v>819713</v>
      </c>
      <c r="I16" s="142">
        <f>('ASA3'!G9)</f>
        <v>0</v>
      </c>
      <c r="J16" s="142">
        <f>('ASA3'!H9)</f>
        <v>0</v>
      </c>
      <c r="K16" s="142">
        <f>('ASA3'!I9)</f>
        <v>0</v>
      </c>
      <c r="L16" s="142">
        <f>('ASA3'!J9)</f>
        <v>0</v>
      </c>
      <c r="M16" s="142">
        <f>('ASA3'!K9)</f>
        <v>0</v>
      </c>
    </row>
    <row r="17" spans="2:13" s="18" customFormat="1" ht="11">
      <c r="B17" s="212" t="s">
        <v>74</v>
      </c>
      <c r="C17" s="213"/>
      <c r="D17" s="214">
        <v>4000</v>
      </c>
      <c r="E17" s="142">
        <f>('ASA3'!C10)</f>
        <v>2009862</v>
      </c>
      <c r="F17" s="142">
        <f>('ASA3'!D10)</f>
        <v>0</v>
      </c>
      <c r="G17" s="142">
        <f>('ASA3'!E10)</f>
        <v>97175</v>
      </c>
      <c r="H17" s="142">
        <f>('ASA3'!F10)</f>
        <v>0</v>
      </c>
      <c r="I17" s="142">
        <f>('ASA3'!G10)</f>
        <v>0</v>
      </c>
      <c r="J17" s="142">
        <f>('ASA3'!H10)</f>
        <v>0</v>
      </c>
      <c r="K17" s="142">
        <f>('ASA3'!I10)</f>
        <v>0</v>
      </c>
      <c r="L17" s="142">
        <f>('ASA3'!J10)</f>
        <v>0</v>
      </c>
      <c r="M17" s="142">
        <f>('ASA3'!K10)</f>
        <v>0</v>
      </c>
    </row>
    <row r="18" spans="2:13" s="18" customFormat="1" ht="13.5" customHeight="1" thickBot="1">
      <c r="B18" s="182" t="s">
        <v>47</v>
      </c>
      <c r="C18" s="183"/>
      <c r="D18" s="184"/>
      <c r="E18" s="142">
        <f>('ASA3'!C11)</f>
        <v>51368975</v>
      </c>
      <c r="F18" s="142">
        <f>('ASA3'!D11)</f>
        <v>4633948</v>
      </c>
      <c r="G18" s="142">
        <f>('ASA3'!E11)</f>
        <v>1505760</v>
      </c>
      <c r="H18" s="142">
        <f>('ASA3'!F11)</f>
        <v>3372458</v>
      </c>
      <c r="I18" s="142">
        <f>('ASA3'!G11)</f>
        <v>2101430</v>
      </c>
      <c r="J18" s="142">
        <f>('ASA3'!H11)</f>
        <v>0</v>
      </c>
      <c r="K18" s="142">
        <f>('ASA3'!I11)</f>
        <v>116961</v>
      </c>
      <c r="L18" s="142">
        <f>('ASA3'!J11)</f>
        <v>0</v>
      </c>
      <c r="M18" s="142">
        <f>('ASA3'!K11)</f>
        <v>2112</v>
      </c>
    </row>
    <row r="19" spans="2:13" s="18" customFormat="1" ht="15" customHeight="1" thickTop="1" thickBot="1">
      <c r="B19" s="342" t="s">
        <v>49</v>
      </c>
      <c r="C19" s="343"/>
      <c r="D19" s="344"/>
      <c r="E19" s="289">
        <f>'ASA3'!C20</f>
        <v>51787075</v>
      </c>
      <c r="F19" s="289">
        <f>'ASA3'!D20</f>
        <v>4621551</v>
      </c>
      <c r="G19" s="289">
        <f>'ASA3'!E20</f>
        <v>1664535</v>
      </c>
      <c r="H19" s="289">
        <f>'ASA3'!F20</f>
        <v>3247747</v>
      </c>
      <c r="I19" s="289">
        <f>'ASA3'!G20</f>
        <v>1853326</v>
      </c>
      <c r="J19" s="289">
        <f>'ASA3'!H20</f>
        <v>134172</v>
      </c>
      <c r="K19" s="290"/>
      <c r="L19" s="289">
        <f>'ASA3'!J20</f>
        <v>0</v>
      </c>
      <c r="M19" s="289">
        <f>'ASA3'!K20</f>
        <v>0</v>
      </c>
    </row>
    <row r="20" spans="2:13" s="18" customFormat="1" ht="11">
      <c r="B20" s="180" t="s">
        <v>115</v>
      </c>
      <c r="C20" s="181"/>
      <c r="D20" s="103"/>
      <c r="E20" s="143">
        <f>'ASA3'!C26</f>
        <v>-157523</v>
      </c>
      <c r="F20" s="143">
        <f>'ASA3'!D26</f>
        <v>-117092</v>
      </c>
      <c r="G20" s="143">
        <f>'ASA3'!E26</f>
        <v>174490</v>
      </c>
      <c r="H20" s="143">
        <f>'ASA3'!F26</f>
        <v>0</v>
      </c>
      <c r="I20" s="143">
        <f>'ASA3'!G26</f>
        <v>0</v>
      </c>
      <c r="J20" s="143">
        <f>'ASA3'!H26</f>
        <v>134172</v>
      </c>
      <c r="K20" s="143">
        <f>'ASA3'!I26</f>
        <v>-17080</v>
      </c>
      <c r="L20" s="143">
        <f>'ASA3'!J26</f>
        <v>0</v>
      </c>
      <c r="M20" s="143">
        <f>'ASA3'!K26</f>
        <v>0</v>
      </c>
    </row>
    <row r="21" spans="2:13" s="18" customFormat="1" ht="13.5" customHeight="1" thickBot="1">
      <c r="B21" s="186" t="str">
        <f>'ASA3'!A28</f>
        <v>Beginning Fund Balances - July 1, 2015</v>
      </c>
      <c r="C21" s="183"/>
      <c r="D21" s="184"/>
      <c r="E21" s="144">
        <f>'ASA3'!C28</f>
        <v>11872887</v>
      </c>
      <c r="F21" s="144">
        <f>'ASA3'!D28</f>
        <v>2273671</v>
      </c>
      <c r="G21" s="144">
        <f>'ASA3'!E28</f>
        <v>709230</v>
      </c>
      <c r="H21" s="144">
        <f>'ASA3'!F28</f>
        <v>-113442</v>
      </c>
      <c r="I21" s="144">
        <f>'ASA3'!G28</f>
        <v>809494</v>
      </c>
      <c r="J21" s="144">
        <f>'ASA3'!H28</f>
        <v>0</v>
      </c>
      <c r="K21" s="144">
        <f>'ASA3'!I28</f>
        <v>8865119</v>
      </c>
      <c r="L21" s="144">
        <f>'ASA3'!J28</f>
        <v>0</v>
      </c>
      <c r="M21" s="144">
        <f>'ASA3'!K28</f>
        <v>2474</v>
      </c>
    </row>
    <row r="22" spans="2:13" s="18" customFormat="1" ht="11">
      <c r="B22" s="180" t="s">
        <v>38</v>
      </c>
      <c r="C22" s="181"/>
      <c r="D22" s="185"/>
      <c r="E22" s="144">
        <f>'ASA3'!C29</f>
        <v>0</v>
      </c>
      <c r="F22" s="144">
        <f>'ASA3'!D29</f>
        <v>0</v>
      </c>
      <c r="G22" s="144">
        <f>'ASA3'!E29</f>
        <v>0</v>
      </c>
      <c r="H22" s="144">
        <f>'ASA3'!F29</f>
        <v>0</v>
      </c>
      <c r="I22" s="144">
        <f>'ASA3'!G29</f>
        <v>0</v>
      </c>
      <c r="J22" s="144">
        <f>'ASA3'!H29</f>
        <v>0</v>
      </c>
      <c r="K22" s="144">
        <f>'ASA3'!I29</f>
        <v>0</v>
      </c>
      <c r="L22" s="144">
        <f>'ASA3'!J29</f>
        <v>0</v>
      </c>
      <c r="M22" s="144">
        <f>'ASA3'!K29</f>
        <v>0</v>
      </c>
    </row>
    <row r="23" spans="2:13" s="18" customFormat="1" ht="13.5" customHeight="1" thickBot="1">
      <c r="B23" s="186" t="str">
        <f>'ASA3'!A30</f>
        <v>Ending Fund Balances June 30, 2016</v>
      </c>
      <c r="C23" s="183"/>
      <c r="D23" s="184"/>
      <c r="E23" s="145">
        <f>SUM(E18,E20,E21,E22)-E19</f>
        <v>11297264</v>
      </c>
      <c r="F23" s="145">
        <f>'ASA3'!D30</f>
        <v>2168976</v>
      </c>
      <c r="G23" s="145">
        <f>'ASA3'!E30</f>
        <v>724945</v>
      </c>
      <c r="H23" s="145">
        <f>'ASA3'!F30</f>
        <v>11269</v>
      </c>
      <c r="I23" s="145">
        <f>'ASA3'!G30</f>
        <v>1057598</v>
      </c>
      <c r="J23" s="145">
        <f>'ASA3'!H30</f>
        <v>0</v>
      </c>
      <c r="K23" s="145">
        <f>'ASA3'!I30</f>
        <v>8965000</v>
      </c>
      <c r="L23" s="145">
        <f>'ASA3'!J30</f>
        <v>0</v>
      </c>
      <c r="M23" s="145">
        <f>'ASA3'!K30</f>
        <v>4586</v>
      </c>
    </row>
    <row r="24" spans="2:13" s="18" customFormat="1" ht="10">
      <c r="B24" s="8"/>
      <c r="C24" s="104"/>
      <c r="D24" s="105"/>
      <c r="E24" s="105"/>
      <c r="F24" s="105"/>
      <c r="G24" s="105"/>
      <c r="H24" s="105"/>
      <c r="I24" s="105"/>
      <c r="J24" s="105"/>
      <c r="K24" s="105"/>
      <c r="L24" s="105"/>
    </row>
    <row r="25" spans="2:13" s="18" customFormat="1" ht="10"/>
    <row r="26" spans="2:13" s="18" customFormat="1" ht="6" customHeight="1"/>
    <row r="27" spans="2:13" s="18" customFormat="1" ht="35" customHeight="1"/>
    <row r="28" spans="2:13" ht="14" customHeight="1"/>
    <row r="29" spans="2:13" s="18" customFormat="1" ht="10"/>
    <row r="30" spans="2:13" s="18" customFormat="1" ht="12.25" customHeight="1"/>
    <row r="31" spans="2:13" s="18" customFormat="1" ht="12.25" customHeight="1"/>
    <row r="32" spans="2:13" s="18" customFormat="1" ht="12.25" customHeight="1"/>
    <row r="33" spans="1:15" s="18" customFormat="1" ht="12.25" customHeight="1"/>
    <row r="34" spans="1:15" s="18" customFormat="1" ht="12.25" customHeight="1"/>
    <row r="35" spans="1:15" s="18" customFormat="1" ht="12.25" customHeight="1"/>
    <row r="36" spans="1:15" s="18" customFormat="1" ht="12.25" customHeight="1"/>
    <row r="37" spans="1:15" s="18" customFormat="1" ht="12.25" customHeight="1"/>
    <row r="38" spans="1:15" s="18" customFormat="1" ht="12.25" customHeight="1"/>
    <row r="39" spans="1:15" s="18" customFormat="1" ht="12.25" customHeight="1"/>
    <row r="40" spans="1:15" s="18" customFormat="1" ht="12.25" customHeight="1"/>
    <row r="41" spans="1:15" s="18" customFormat="1" ht="12.25" customHeight="1"/>
    <row r="42" spans="1:15" ht="2.25" customHeight="1">
      <c r="A42" s="106"/>
    </row>
    <row r="44" spans="1:15" s="107" customFormat="1">
      <c r="N44" s="91"/>
      <c r="O44" s="91"/>
    </row>
    <row r="45" spans="1:15" s="18" customFormat="1">
      <c r="B45" s="189"/>
      <c r="N45" s="91"/>
      <c r="O45" s="91"/>
    </row>
    <row r="46" spans="1:15" s="18" customFormat="1" ht="12.25" customHeight="1">
      <c r="N46" s="91"/>
      <c r="O46" s="91"/>
    </row>
    <row r="47" spans="1:15" s="18" customFormat="1" ht="12.25" customHeight="1">
      <c r="N47" s="91"/>
      <c r="O47" s="91"/>
    </row>
    <row r="48" spans="1:15" s="18" customFormat="1" ht="12.25" customHeight="1">
      <c r="N48" s="91"/>
      <c r="O48" s="91"/>
    </row>
    <row r="49" spans="1:15" s="18" customFormat="1" ht="12.25" customHeight="1">
      <c r="N49" s="91"/>
      <c r="O49" s="91"/>
    </row>
    <row r="50" spans="1:15" s="18" customFormat="1" ht="12.25" customHeight="1">
      <c r="N50" s="91"/>
      <c r="O50" s="91"/>
    </row>
    <row r="51" spans="1:15" s="18" customFormat="1" ht="12.25" customHeight="1">
      <c r="N51" s="91"/>
      <c r="O51" s="91"/>
    </row>
    <row r="52" spans="1:15" s="18" customFormat="1" ht="12.25" customHeight="1">
      <c r="N52" s="91"/>
      <c r="O52" s="91"/>
    </row>
    <row r="53" spans="1:15" s="18" customFormat="1" ht="12.25" customHeight="1">
      <c r="N53" s="91"/>
      <c r="O53" s="91"/>
    </row>
    <row r="54" spans="1:15" s="18" customFormat="1" ht="12.25" customHeight="1">
      <c r="N54" s="91"/>
      <c r="O54" s="91"/>
    </row>
    <row r="55" spans="1:15" s="18" customFormat="1" ht="12.25" customHeight="1">
      <c r="N55" s="91"/>
      <c r="O55" s="91"/>
    </row>
    <row r="56" spans="1:15" s="18" customFormat="1" ht="12.25" customHeight="1">
      <c r="N56" s="91"/>
      <c r="O56" s="91"/>
    </row>
    <row r="57" spans="1:15" s="18" customFormat="1" ht="12.25" customHeight="1">
      <c r="A57" s="108"/>
      <c r="N57" s="91"/>
      <c r="O57" s="91"/>
    </row>
    <row r="58" spans="1:15" ht="3.75" customHeight="1"/>
    <row r="60" spans="1:15">
      <c r="N60" s="106"/>
    </row>
    <row r="61" spans="1:15">
      <c r="N61" s="106"/>
    </row>
    <row r="62" spans="1:15">
      <c r="N62" s="106"/>
    </row>
    <row r="63" spans="1:15">
      <c r="N63" s="106"/>
    </row>
    <row r="64" spans="1:15">
      <c r="N64" s="106"/>
    </row>
    <row r="65" spans="14:14">
      <c r="N65" s="106"/>
    </row>
    <row r="66" spans="14:14">
      <c r="N66" s="106"/>
    </row>
    <row r="67" spans="14:14">
      <c r="N67" s="106"/>
    </row>
    <row r="68" spans="14:14">
      <c r="N68" s="106"/>
    </row>
    <row r="69" spans="14:14">
      <c r="N69" s="106"/>
    </row>
    <row r="70" spans="14:14">
      <c r="N70" s="106"/>
    </row>
    <row r="71" spans="14:14">
      <c r="N71" s="106"/>
    </row>
  </sheetData>
  <sheetProtection sheet="1" objects="1" scenarios="1"/>
  <mergeCells count="10">
    <mergeCell ref="A1:M1"/>
    <mergeCell ref="B19:D19"/>
    <mergeCell ref="B6:C6"/>
    <mergeCell ref="K6:L6"/>
    <mergeCell ref="B8:L8"/>
    <mergeCell ref="K7:L7"/>
    <mergeCell ref="E6:G6"/>
    <mergeCell ref="E7:G7"/>
    <mergeCell ref="B5:L5"/>
    <mergeCell ref="B15:C15"/>
  </mergeCells>
  <phoneticPr fontId="2" type="noConversion"/>
  <printOptions headings="1"/>
  <pageMargins left="0.28999999999999998" right="0.18" top="0.72" bottom="0.25" header="0.22" footer="0.17"/>
  <headerFooter alignWithMargins="0">
    <oddHeader>&amp;L&amp;8Page &amp;P&amp;R&amp;8Page &amp;P</oddHeader>
  </headerFooter>
  <legacyDrawing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1" enableFormatConditionsCalculation="0"/>
  <dimension ref="A1:G655"/>
  <sheetViews>
    <sheetView showGridLines="0" workbookViewId="0">
      <selection activeCell="B6" sqref="B6:B7"/>
    </sheetView>
  </sheetViews>
  <sheetFormatPr baseColWidth="10" defaultColWidth="8.83203125" defaultRowHeight="12"/>
  <cols>
    <col min="1" max="1" width="3.1640625" customWidth="1"/>
    <col min="2" max="6" width="30.6640625" customWidth="1"/>
    <col min="7" max="7" width="6" customWidth="1"/>
  </cols>
  <sheetData>
    <row r="1" spans="1:7">
      <c r="A1" s="353" t="s">
        <v>207</v>
      </c>
      <c r="B1" s="353"/>
      <c r="C1" s="353"/>
      <c r="D1" s="353"/>
      <c r="E1" s="353"/>
      <c r="F1" s="353"/>
      <c r="G1" s="353"/>
    </row>
    <row r="2" spans="1:7">
      <c r="A2" s="305"/>
      <c r="B2" s="305"/>
      <c r="C2" s="305"/>
      <c r="D2" s="305"/>
      <c r="E2" s="305"/>
      <c r="F2" s="305"/>
      <c r="G2" s="305"/>
    </row>
    <row r="3" spans="1:7">
      <c r="A3" s="302"/>
      <c r="B3" s="306" t="s">
        <v>136</v>
      </c>
      <c r="C3" s="302"/>
      <c r="D3" s="302"/>
      <c r="E3" s="302"/>
      <c r="F3" s="307"/>
      <c r="G3" s="302"/>
    </row>
    <row r="4" spans="1:7">
      <c r="A4" s="302"/>
      <c r="B4" s="306" t="s">
        <v>137</v>
      </c>
      <c r="C4" s="302"/>
      <c r="D4" s="302"/>
      <c r="E4" s="302"/>
      <c r="F4" s="307"/>
      <c r="G4" s="302"/>
    </row>
    <row r="5" spans="1:7">
      <c r="A5" s="302"/>
      <c r="B5" s="308"/>
      <c r="C5" s="302"/>
      <c r="D5" s="302"/>
      <c r="E5" s="302"/>
      <c r="F5" s="307"/>
      <c r="G5" s="302"/>
    </row>
    <row r="6" spans="1:7">
      <c r="A6" s="309"/>
      <c r="B6" s="146" t="str">
        <f>'ASA1'!C9</f>
        <v>Downers Grove Grade School District #58</v>
      </c>
      <c r="C6" s="309"/>
      <c r="D6" s="309"/>
      <c r="E6" s="309"/>
      <c r="F6" s="310"/>
      <c r="G6" s="309"/>
    </row>
    <row r="7" spans="1:7">
      <c r="A7" s="309"/>
      <c r="B7" s="86" t="str">
        <f>'ASA1'!C10</f>
        <v>19022-058-0200-00</v>
      </c>
      <c r="C7" s="309"/>
      <c r="D7" s="309"/>
      <c r="E7" s="309"/>
      <c r="F7" s="310"/>
      <c r="G7" s="309"/>
    </row>
    <row r="8" spans="1:7">
      <c r="A8" s="302"/>
      <c r="B8" s="308"/>
      <c r="C8" s="302"/>
      <c r="D8" s="302"/>
      <c r="E8" s="302"/>
      <c r="F8" s="307"/>
      <c r="G8" s="302"/>
    </row>
    <row r="9" spans="1:7">
      <c r="B9" t="s">
        <v>53</v>
      </c>
    </row>
    <row r="11" spans="1:7">
      <c r="B11" t="s">
        <v>21</v>
      </c>
      <c r="C11" t="s">
        <v>60</v>
      </c>
      <c r="D11" t="s">
        <v>125</v>
      </c>
      <c r="E11" t="s">
        <v>126</v>
      </c>
      <c r="F11" t="s">
        <v>22</v>
      </c>
    </row>
    <row r="13" spans="1:7">
      <c r="B13" t="s">
        <v>619</v>
      </c>
      <c r="C13" t="s">
        <v>786</v>
      </c>
      <c r="D13" t="s">
        <v>640</v>
      </c>
      <c r="E13" t="s">
        <v>858</v>
      </c>
      <c r="F13" t="s">
        <v>1027</v>
      </c>
    </row>
    <row r="14" spans="1:7">
      <c r="B14" t="s">
        <v>769</v>
      </c>
      <c r="C14" t="s">
        <v>787</v>
      </c>
      <c r="D14" t="s">
        <v>641</v>
      </c>
      <c r="E14" t="s">
        <v>859</v>
      </c>
      <c r="F14" t="s">
        <v>1028</v>
      </c>
    </row>
    <row r="15" spans="1:7">
      <c r="B15" t="s">
        <v>770</v>
      </c>
      <c r="C15" t="s">
        <v>788</v>
      </c>
      <c r="D15" t="s">
        <v>642</v>
      </c>
      <c r="E15" t="s">
        <v>860</v>
      </c>
      <c r="F15" t="s">
        <v>1029</v>
      </c>
    </row>
    <row r="16" spans="1:7">
      <c r="B16" t="s">
        <v>771</v>
      </c>
      <c r="C16" t="s">
        <v>789</v>
      </c>
      <c r="D16" t="s">
        <v>643</v>
      </c>
      <c r="E16" t="s">
        <v>861</v>
      </c>
      <c r="F16" t="s">
        <v>1030</v>
      </c>
    </row>
    <row r="17" spans="2:6">
      <c r="B17" t="s">
        <v>772</v>
      </c>
      <c r="C17" t="s">
        <v>790</v>
      </c>
      <c r="D17" t="s">
        <v>644</v>
      </c>
      <c r="E17" t="s">
        <v>862</v>
      </c>
      <c r="F17" t="s">
        <v>1031</v>
      </c>
    </row>
    <row r="18" spans="2:6">
      <c r="B18" t="s">
        <v>773</v>
      </c>
      <c r="C18" t="s">
        <v>791</v>
      </c>
      <c r="D18" t="s">
        <v>645</v>
      </c>
      <c r="E18" t="s">
        <v>863</v>
      </c>
      <c r="F18" t="s">
        <v>1032</v>
      </c>
    </row>
    <row r="19" spans="2:6">
      <c r="B19" t="s">
        <v>774</v>
      </c>
      <c r="C19" t="s">
        <v>638</v>
      </c>
      <c r="D19" t="s">
        <v>646</v>
      </c>
      <c r="E19" t="s">
        <v>864</v>
      </c>
      <c r="F19" t="s">
        <v>1033</v>
      </c>
    </row>
    <row r="20" spans="2:6">
      <c r="B20" t="s">
        <v>775</v>
      </c>
      <c r="C20" t="s">
        <v>639</v>
      </c>
      <c r="D20" t="s">
        <v>647</v>
      </c>
      <c r="E20" t="s">
        <v>865</v>
      </c>
      <c r="F20" t="s">
        <v>1034</v>
      </c>
    </row>
    <row r="21" spans="2:6">
      <c r="B21" t="s">
        <v>776</v>
      </c>
      <c r="D21" t="s">
        <v>648</v>
      </c>
      <c r="E21" t="s">
        <v>866</v>
      </c>
      <c r="F21" t="s">
        <v>1035</v>
      </c>
    </row>
    <row r="22" spans="2:6">
      <c r="B22" t="s">
        <v>777</v>
      </c>
      <c r="D22" t="s">
        <v>649</v>
      </c>
      <c r="E22" t="s">
        <v>867</v>
      </c>
      <c r="F22" t="s">
        <v>1036</v>
      </c>
    </row>
    <row r="23" spans="2:6">
      <c r="B23" t="s">
        <v>778</v>
      </c>
      <c r="D23" t="s">
        <v>650</v>
      </c>
      <c r="E23" t="s">
        <v>868</v>
      </c>
      <c r="F23" t="s">
        <v>1037</v>
      </c>
    </row>
    <row r="24" spans="2:6">
      <c r="B24" t="s">
        <v>779</v>
      </c>
      <c r="D24" t="s">
        <v>651</v>
      </c>
      <c r="E24" t="s">
        <v>869</v>
      </c>
      <c r="F24" t="s">
        <v>1038</v>
      </c>
    </row>
    <row r="25" spans="2:6">
      <c r="B25" t="s">
        <v>780</v>
      </c>
      <c r="D25" t="s">
        <v>652</v>
      </c>
      <c r="E25" t="s">
        <v>870</v>
      </c>
      <c r="F25" t="s">
        <v>1039</v>
      </c>
    </row>
    <row r="26" spans="2:6">
      <c r="B26" t="s">
        <v>781</v>
      </c>
      <c r="D26" t="s">
        <v>653</v>
      </c>
      <c r="E26" t="s">
        <v>871</v>
      </c>
      <c r="F26" t="s">
        <v>1040</v>
      </c>
    </row>
    <row r="27" spans="2:6">
      <c r="B27" t="s">
        <v>782</v>
      </c>
      <c r="D27" t="s">
        <v>654</v>
      </c>
      <c r="E27" t="s">
        <v>872</v>
      </c>
      <c r="F27" t="s">
        <v>874</v>
      </c>
    </row>
    <row r="28" spans="2:6">
      <c r="B28" t="s">
        <v>783</v>
      </c>
      <c r="D28" t="s">
        <v>655</v>
      </c>
      <c r="E28" t="s">
        <v>873</v>
      </c>
      <c r="F28" t="s">
        <v>875</v>
      </c>
    </row>
    <row r="29" spans="2:6">
      <c r="B29" t="s">
        <v>784</v>
      </c>
      <c r="D29" t="s">
        <v>811</v>
      </c>
      <c r="E29" t="s">
        <v>712</v>
      </c>
      <c r="F29" t="s">
        <v>876</v>
      </c>
    </row>
    <row r="30" spans="2:6">
      <c r="B30" t="s">
        <v>785</v>
      </c>
      <c r="D30" t="s">
        <v>812</v>
      </c>
      <c r="E30" t="s">
        <v>713</v>
      </c>
      <c r="F30" t="s">
        <v>877</v>
      </c>
    </row>
    <row r="31" spans="2:6">
      <c r="D31" t="s">
        <v>813</v>
      </c>
      <c r="E31" t="s">
        <v>714</v>
      </c>
      <c r="F31" t="s">
        <v>878</v>
      </c>
    </row>
    <row r="32" spans="2:6">
      <c r="D32" t="s">
        <v>814</v>
      </c>
      <c r="E32" t="s">
        <v>715</v>
      </c>
      <c r="F32" t="s">
        <v>879</v>
      </c>
    </row>
    <row r="33" spans="4:6">
      <c r="D33" t="s">
        <v>815</v>
      </c>
      <c r="E33" t="s">
        <v>716</v>
      </c>
      <c r="F33" t="s">
        <v>880</v>
      </c>
    </row>
    <row r="34" spans="4:6">
      <c r="D34" t="s">
        <v>816</v>
      </c>
      <c r="E34" t="s">
        <v>717</v>
      </c>
      <c r="F34" t="s">
        <v>881</v>
      </c>
    </row>
    <row r="35" spans="4:6">
      <c r="D35" t="s">
        <v>817</v>
      </c>
      <c r="E35" t="s">
        <v>718</v>
      </c>
      <c r="F35" t="s">
        <v>882</v>
      </c>
    </row>
    <row r="36" spans="4:6">
      <c r="D36" t="s">
        <v>818</v>
      </c>
      <c r="E36" t="s">
        <v>719</v>
      </c>
      <c r="F36" t="s">
        <v>883</v>
      </c>
    </row>
    <row r="37" spans="4:6">
      <c r="D37" t="s">
        <v>819</v>
      </c>
      <c r="E37" t="s">
        <v>720</v>
      </c>
      <c r="F37" t="s">
        <v>884</v>
      </c>
    </row>
    <row r="38" spans="4:6">
      <c r="D38" t="s">
        <v>820</v>
      </c>
      <c r="E38" t="s">
        <v>721</v>
      </c>
      <c r="F38" t="s">
        <v>885</v>
      </c>
    </row>
    <row r="39" spans="4:6">
      <c r="D39" t="s">
        <v>821</v>
      </c>
      <c r="E39" t="s">
        <v>722</v>
      </c>
      <c r="F39" t="s">
        <v>886</v>
      </c>
    </row>
    <row r="40" spans="4:6">
      <c r="D40" t="s">
        <v>822</v>
      </c>
      <c r="E40" t="s">
        <v>723</v>
      </c>
      <c r="F40" t="s">
        <v>887</v>
      </c>
    </row>
    <row r="41" spans="4:6">
      <c r="D41" t="s">
        <v>823</v>
      </c>
      <c r="E41" t="s">
        <v>724</v>
      </c>
      <c r="F41" t="s">
        <v>888</v>
      </c>
    </row>
    <row r="42" spans="4:6">
      <c r="D42" t="s">
        <v>824</v>
      </c>
      <c r="E42" t="s">
        <v>725</v>
      </c>
      <c r="F42" t="s">
        <v>889</v>
      </c>
    </row>
    <row r="43" spans="4:6">
      <c r="D43" t="s">
        <v>825</v>
      </c>
      <c r="E43" t="s">
        <v>726</v>
      </c>
      <c r="F43" t="s">
        <v>890</v>
      </c>
    </row>
    <row r="44" spans="4:6">
      <c r="D44" t="s">
        <v>826</v>
      </c>
      <c r="E44" t="s">
        <v>727</v>
      </c>
      <c r="F44" t="s">
        <v>891</v>
      </c>
    </row>
    <row r="45" spans="4:6">
      <c r="D45" t="s">
        <v>827</v>
      </c>
      <c r="E45" t="s">
        <v>728</v>
      </c>
      <c r="F45" t="s">
        <v>1058</v>
      </c>
    </row>
    <row r="46" spans="4:6">
      <c r="D46" t="s">
        <v>828</v>
      </c>
      <c r="E46" t="s">
        <v>729</v>
      </c>
      <c r="F46" t="s">
        <v>1059</v>
      </c>
    </row>
    <row r="47" spans="4:6">
      <c r="D47" t="s">
        <v>829</v>
      </c>
      <c r="E47" t="s">
        <v>730</v>
      </c>
      <c r="F47" t="s">
        <v>1060</v>
      </c>
    </row>
    <row r="48" spans="4:6">
      <c r="D48" t="s">
        <v>672</v>
      </c>
      <c r="E48" t="s">
        <v>892</v>
      </c>
      <c r="F48" t="s">
        <v>1061</v>
      </c>
    </row>
    <row r="49" spans="4:6">
      <c r="D49" t="s">
        <v>673</v>
      </c>
      <c r="E49" t="s">
        <v>893</v>
      </c>
      <c r="F49" t="s">
        <v>1062</v>
      </c>
    </row>
    <row r="50" spans="4:6">
      <c r="D50" t="s">
        <v>674</v>
      </c>
      <c r="E50" t="s">
        <v>894</v>
      </c>
      <c r="F50" t="s">
        <v>1063</v>
      </c>
    </row>
    <row r="51" spans="4:6">
      <c r="D51" t="s">
        <v>675</v>
      </c>
      <c r="E51" t="s">
        <v>895</v>
      </c>
      <c r="F51" t="s">
        <v>1064</v>
      </c>
    </row>
    <row r="52" spans="4:6">
      <c r="D52" t="s">
        <v>676</v>
      </c>
      <c r="E52" t="s">
        <v>896</v>
      </c>
      <c r="F52" t="s">
        <v>1065</v>
      </c>
    </row>
    <row r="53" spans="4:6">
      <c r="D53" t="s">
        <v>677</v>
      </c>
      <c r="E53" t="s">
        <v>897</v>
      </c>
      <c r="F53" t="s">
        <v>1066</v>
      </c>
    </row>
    <row r="54" spans="4:6">
      <c r="D54" t="s">
        <v>678</v>
      </c>
      <c r="E54" t="s">
        <v>898</v>
      </c>
      <c r="F54" t="s">
        <v>1067</v>
      </c>
    </row>
    <row r="55" spans="4:6">
      <c r="D55" t="s">
        <v>679</v>
      </c>
      <c r="E55" t="s">
        <v>899</v>
      </c>
      <c r="F55" t="s">
        <v>1068</v>
      </c>
    </row>
    <row r="56" spans="4:6">
      <c r="D56" t="s">
        <v>680</v>
      </c>
      <c r="E56" t="s">
        <v>900</v>
      </c>
      <c r="F56" t="s">
        <v>1069</v>
      </c>
    </row>
    <row r="57" spans="4:6">
      <c r="D57" t="s">
        <v>681</v>
      </c>
      <c r="E57" t="s">
        <v>901</v>
      </c>
      <c r="F57" t="s">
        <v>1070</v>
      </c>
    </row>
    <row r="58" spans="4:6">
      <c r="D58" t="s">
        <v>682</v>
      </c>
      <c r="E58" t="s">
        <v>902</v>
      </c>
      <c r="F58" t="s">
        <v>1071</v>
      </c>
    </row>
    <row r="59" spans="4:6">
      <c r="D59" t="s">
        <v>683</v>
      </c>
      <c r="E59" t="s">
        <v>903</v>
      </c>
      <c r="F59" t="s">
        <v>1072</v>
      </c>
    </row>
    <row r="60" spans="4:6">
      <c r="D60" t="s">
        <v>684</v>
      </c>
      <c r="E60" t="s">
        <v>904</v>
      </c>
      <c r="F60" t="s">
        <v>1073</v>
      </c>
    </row>
    <row r="61" spans="4:6">
      <c r="D61" t="s">
        <v>685</v>
      </c>
      <c r="E61" t="s">
        <v>905</v>
      </c>
      <c r="F61" t="s">
        <v>1074</v>
      </c>
    </row>
    <row r="62" spans="4:6">
      <c r="D62" t="s">
        <v>686</v>
      </c>
      <c r="E62" t="s">
        <v>906</v>
      </c>
      <c r="F62" t="s">
        <v>1075</v>
      </c>
    </row>
    <row r="63" spans="4:6">
      <c r="D63" t="s">
        <v>687</v>
      </c>
      <c r="E63" t="s">
        <v>907</v>
      </c>
      <c r="F63" t="s">
        <v>1076</v>
      </c>
    </row>
    <row r="64" spans="4:6">
      <c r="D64" t="s">
        <v>688</v>
      </c>
      <c r="E64" t="s">
        <v>908</v>
      </c>
      <c r="F64" t="s">
        <v>1077</v>
      </c>
    </row>
    <row r="65" spans="4:6">
      <c r="D65" t="s">
        <v>689</v>
      </c>
      <c r="E65" t="s">
        <v>909</v>
      </c>
      <c r="F65" t="s">
        <v>1078</v>
      </c>
    </row>
    <row r="66" spans="4:6">
      <c r="D66" t="s">
        <v>690</v>
      </c>
      <c r="E66" t="s">
        <v>910</v>
      </c>
      <c r="F66" t="s">
        <v>912</v>
      </c>
    </row>
    <row r="67" spans="4:6">
      <c r="D67" t="s">
        <v>691</v>
      </c>
      <c r="E67" t="s">
        <v>911</v>
      </c>
      <c r="F67" t="s">
        <v>913</v>
      </c>
    </row>
    <row r="68" spans="4:6">
      <c r="D68" t="s">
        <v>692</v>
      </c>
      <c r="E68" t="s">
        <v>747</v>
      </c>
      <c r="F68" t="s">
        <v>914</v>
      </c>
    </row>
    <row r="69" spans="4:6">
      <c r="D69" t="s">
        <v>693</v>
      </c>
      <c r="E69" t="s">
        <v>748</v>
      </c>
      <c r="F69" t="s">
        <v>915</v>
      </c>
    </row>
    <row r="70" spans="4:6">
      <c r="D70" t="s">
        <v>852</v>
      </c>
      <c r="E70" t="s">
        <v>749</v>
      </c>
      <c r="F70" t="s">
        <v>916</v>
      </c>
    </row>
    <row r="71" spans="4:6">
      <c r="D71" t="s">
        <v>853</v>
      </c>
      <c r="E71" t="s">
        <v>750</v>
      </c>
      <c r="F71" t="s">
        <v>917</v>
      </c>
    </row>
    <row r="72" spans="4:6">
      <c r="D72" t="s">
        <v>854</v>
      </c>
      <c r="E72" t="s">
        <v>751</v>
      </c>
      <c r="F72" t="s">
        <v>918</v>
      </c>
    </row>
    <row r="73" spans="4:6">
      <c r="D73" t="s">
        <v>855</v>
      </c>
      <c r="E73" t="s">
        <v>752</v>
      </c>
      <c r="F73" t="s">
        <v>919</v>
      </c>
    </row>
    <row r="74" spans="4:6">
      <c r="D74" t="s">
        <v>856</v>
      </c>
      <c r="E74" t="s">
        <v>753</v>
      </c>
      <c r="F74" t="s">
        <v>920</v>
      </c>
    </row>
    <row r="75" spans="4:6">
      <c r="D75" t="s">
        <v>857</v>
      </c>
      <c r="E75" t="s">
        <v>754</v>
      </c>
      <c r="F75" t="s">
        <v>921</v>
      </c>
    </row>
    <row r="76" spans="4:6">
      <c r="E76" t="s">
        <v>755</v>
      </c>
      <c r="F76" t="s">
        <v>922</v>
      </c>
    </row>
    <row r="77" spans="4:6">
      <c r="E77" t="s">
        <v>756</v>
      </c>
      <c r="F77" t="s">
        <v>923</v>
      </c>
    </row>
    <row r="78" spans="4:6">
      <c r="E78" t="s">
        <v>757</v>
      </c>
      <c r="F78" t="s">
        <v>924</v>
      </c>
    </row>
    <row r="79" spans="4:6">
      <c r="E79" t="s">
        <v>758</v>
      </c>
      <c r="F79" t="s">
        <v>925</v>
      </c>
    </row>
    <row r="80" spans="4:6">
      <c r="E80" t="s">
        <v>759</v>
      </c>
      <c r="F80" t="s">
        <v>926</v>
      </c>
    </row>
    <row r="81" spans="5:6">
      <c r="E81" t="s">
        <v>760</v>
      </c>
      <c r="F81" t="s">
        <v>927</v>
      </c>
    </row>
    <row r="82" spans="5:6">
      <c r="E82" t="s">
        <v>761</v>
      </c>
      <c r="F82" t="s">
        <v>928</v>
      </c>
    </row>
    <row r="83" spans="5:6">
      <c r="E83" t="s">
        <v>762</v>
      </c>
      <c r="F83" t="s">
        <v>929</v>
      </c>
    </row>
    <row r="84" spans="5:6">
      <c r="E84" t="s">
        <v>763</v>
      </c>
      <c r="F84" t="s">
        <v>930</v>
      </c>
    </row>
    <row r="85" spans="5:6">
      <c r="E85" t="s">
        <v>764</v>
      </c>
      <c r="F85" t="s">
        <v>931</v>
      </c>
    </row>
    <row r="86" spans="5:6">
      <c r="E86" t="s">
        <v>765</v>
      </c>
      <c r="F86" t="s">
        <v>932</v>
      </c>
    </row>
    <row r="87" spans="5:6">
      <c r="E87" t="s">
        <v>766</v>
      </c>
      <c r="F87" t="s">
        <v>933</v>
      </c>
    </row>
    <row r="88" spans="5:6">
      <c r="E88" t="s">
        <v>767</v>
      </c>
      <c r="F88" t="s">
        <v>934</v>
      </c>
    </row>
    <row r="89" spans="5:6">
      <c r="E89" t="s">
        <v>768</v>
      </c>
      <c r="F89" t="s">
        <v>935</v>
      </c>
    </row>
    <row r="90" spans="5:6">
      <c r="E90" t="s">
        <v>936</v>
      </c>
      <c r="F90" t="s">
        <v>1103</v>
      </c>
    </row>
    <row r="91" spans="5:6">
      <c r="E91" t="s">
        <v>937</v>
      </c>
      <c r="F91" t="s">
        <v>1104</v>
      </c>
    </row>
    <row r="92" spans="5:6">
      <c r="E92" t="s">
        <v>938</v>
      </c>
      <c r="F92" t="s">
        <v>1105</v>
      </c>
    </row>
    <row r="93" spans="5:6">
      <c r="E93" t="s">
        <v>939</v>
      </c>
      <c r="F93" t="s">
        <v>1106</v>
      </c>
    </row>
    <row r="94" spans="5:6">
      <c r="E94" t="s">
        <v>940</v>
      </c>
      <c r="F94" t="s">
        <v>1107</v>
      </c>
    </row>
    <row r="95" spans="5:6">
      <c r="E95" t="s">
        <v>941</v>
      </c>
      <c r="F95" t="s">
        <v>1108</v>
      </c>
    </row>
    <row r="96" spans="5:6">
      <c r="E96" t="s">
        <v>942</v>
      </c>
      <c r="F96" t="s">
        <v>1109</v>
      </c>
    </row>
    <row r="97" spans="5:6">
      <c r="E97" t="s">
        <v>943</v>
      </c>
      <c r="F97" t="s">
        <v>1110</v>
      </c>
    </row>
    <row r="98" spans="5:6">
      <c r="E98" t="s">
        <v>944</v>
      </c>
      <c r="F98" t="s">
        <v>1111</v>
      </c>
    </row>
    <row r="99" spans="5:6">
      <c r="E99" t="s">
        <v>945</v>
      </c>
      <c r="F99" t="s">
        <v>1112</v>
      </c>
    </row>
    <row r="100" spans="5:6">
      <c r="E100" t="s">
        <v>946</v>
      </c>
      <c r="F100" t="s">
        <v>1113</v>
      </c>
    </row>
    <row r="101" spans="5:6">
      <c r="E101" t="s">
        <v>947</v>
      </c>
      <c r="F101" t="s">
        <v>1114</v>
      </c>
    </row>
    <row r="102" spans="5:6">
      <c r="E102" t="s">
        <v>948</v>
      </c>
      <c r="F102" t="s">
        <v>1115</v>
      </c>
    </row>
    <row r="103" spans="5:6">
      <c r="E103" t="s">
        <v>949</v>
      </c>
      <c r="F103" t="s">
        <v>1116</v>
      </c>
    </row>
    <row r="104" spans="5:6">
      <c r="E104" t="s">
        <v>950</v>
      </c>
      <c r="F104" t="s">
        <v>1117</v>
      </c>
    </row>
    <row r="105" spans="5:6">
      <c r="E105" t="s">
        <v>951</v>
      </c>
      <c r="F105" t="s">
        <v>1118</v>
      </c>
    </row>
    <row r="106" spans="5:6">
      <c r="E106" t="s">
        <v>952</v>
      </c>
      <c r="F106" t="s">
        <v>1119</v>
      </c>
    </row>
    <row r="107" spans="5:6">
      <c r="E107" t="s">
        <v>953</v>
      </c>
      <c r="F107" t="s">
        <v>1120</v>
      </c>
    </row>
    <row r="108" spans="5:6">
      <c r="E108" t="s">
        <v>954</v>
      </c>
      <c r="F108" t="s">
        <v>1121</v>
      </c>
    </row>
    <row r="109" spans="5:6">
      <c r="E109" t="s">
        <v>955</v>
      </c>
      <c r="F109" t="s">
        <v>1122</v>
      </c>
    </row>
    <row r="110" spans="5:6">
      <c r="E110" t="s">
        <v>956</v>
      </c>
      <c r="F110" t="s">
        <v>1123</v>
      </c>
    </row>
    <row r="111" spans="5:6">
      <c r="E111" t="s">
        <v>957</v>
      </c>
      <c r="F111" t="s">
        <v>1124</v>
      </c>
    </row>
    <row r="112" spans="5:6">
      <c r="E112" t="s">
        <v>792</v>
      </c>
      <c r="F112" t="s">
        <v>1125</v>
      </c>
    </row>
    <row r="113" spans="5:6">
      <c r="E113" t="s">
        <v>793</v>
      </c>
      <c r="F113" t="s">
        <v>958</v>
      </c>
    </row>
    <row r="114" spans="5:6">
      <c r="E114" t="s">
        <v>794</v>
      </c>
      <c r="F114" t="s">
        <v>959</v>
      </c>
    </row>
    <row r="115" spans="5:6">
      <c r="E115" t="s">
        <v>795</v>
      </c>
      <c r="F115" t="s">
        <v>960</v>
      </c>
    </row>
    <row r="116" spans="5:6">
      <c r="E116" t="s">
        <v>796</v>
      </c>
      <c r="F116" t="s">
        <v>961</v>
      </c>
    </row>
    <row r="117" spans="5:6">
      <c r="E117" t="s">
        <v>797</v>
      </c>
      <c r="F117" t="s">
        <v>962</v>
      </c>
    </row>
    <row r="118" spans="5:6">
      <c r="E118" t="s">
        <v>798</v>
      </c>
      <c r="F118" t="s">
        <v>963</v>
      </c>
    </row>
    <row r="119" spans="5:6">
      <c r="E119" t="s">
        <v>799</v>
      </c>
      <c r="F119" t="s">
        <v>964</v>
      </c>
    </row>
    <row r="120" spans="5:6">
      <c r="E120" t="s">
        <v>800</v>
      </c>
      <c r="F120" t="s">
        <v>965</v>
      </c>
    </row>
    <row r="121" spans="5:6">
      <c r="E121" t="s">
        <v>801</v>
      </c>
      <c r="F121" t="s">
        <v>966</v>
      </c>
    </row>
    <row r="122" spans="5:6">
      <c r="E122" t="s">
        <v>802</v>
      </c>
      <c r="F122" t="s">
        <v>967</v>
      </c>
    </row>
    <row r="123" spans="5:6">
      <c r="E123" t="s">
        <v>803</v>
      </c>
      <c r="F123" t="s">
        <v>968</v>
      </c>
    </row>
    <row r="124" spans="5:6">
      <c r="E124" t="s">
        <v>804</v>
      </c>
      <c r="F124" t="s">
        <v>969</v>
      </c>
    </row>
    <row r="125" spans="5:6">
      <c r="E125" t="s">
        <v>805</v>
      </c>
      <c r="F125" t="s">
        <v>970</v>
      </c>
    </row>
    <row r="126" spans="5:6">
      <c r="E126" t="s">
        <v>806</v>
      </c>
      <c r="F126" t="s">
        <v>971</v>
      </c>
    </row>
    <row r="127" spans="5:6">
      <c r="E127" t="s">
        <v>807</v>
      </c>
      <c r="F127" t="s">
        <v>972</v>
      </c>
    </row>
    <row r="128" spans="5:6">
      <c r="E128" t="s">
        <v>808</v>
      </c>
      <c r="F128" t="s">
        <v>973</v>
      </c>
    </row>
    <row r="129" spans="5:6">
      <c r="E129" t="s">
        <v>809</v>
      </c>
      <c r="F129" t="s">
        <v>974</v>
      </c>
    </row>
    <row r="130" spans="5:6">
      <c r="E130" t="s">
        <v>810</v>
      </c>
      <c r="F130" t="s">
        <v>975</v>
      </c>
    </row>
    <row r="131" spans="5:6">
      <c r="E131" t="s">
        <v>976</v>
      </c>
      <c r="F131" t="s">
        <v>1143</v>
      </c>
    </row>
    <row r="132" spans="5:6">
      <c r="E132" t="s">
        <v>977</v>
      </c>
      <c r="F132" t="s">
        <v>1144</v>
      </c>
    </row>
    <row r="133" spans="5:6">
      <c r="E133" t="s">
        <v>978</v>
      </c>
      <c r="F133" t="s">
        <v>1145</v>
      </c>
    </row>
    <row r="134" spans="5:6">
      <c r="E134" t="s">
        <v>979</v>
      </c>
      <c r="F134" t="s">
        <v>1146</v>
      </c>
    </row>
    <row r="135" spans="5:6">
      <c r="E135" t="s">
        <v>980</v>
      </c>
      <c r="F135" t="s">
        <v>1147</v>
      </c>
    </row>
    <row r="136" spans="5:6">
      <c r="E136" t="s">
        <v>981</v>
      </c>
      <c r="F136" t="s">
        <v>1148</v>
      </c>
    </row>
    <row r="137" spans="5:6">
      <c r="E137" t="s">
        <v>982</v>
      </c>
      <c r="F137" t="s">
        <v>1149</v>
      </c>
    </row>
    <row r="138" spans="5:6">
      <c r="E138" t="s">
        <v>983</v>
      </c>
      <c r="F138" t="s">
        <v>1150</v>
      </c>
    </row>
    <row r="139" spans="5:6">
      <c r="E139" t="s">
        <v>984</v>
      </c>
      <c r="F139" t="s">
        <v>1151</v>
      </c>
    </row>
    <row r="140" spans="5:6">
      <c r="E140" t="s">
        <v>985</v>
      </c>
      <c r="F140" t="s">
        <v>1152</v>
      </c>
    </row>
    <row r="141" spans="5:6">
      <c r="E141" t="s">
        <v>986</v>
      </c>
      <c r="F141" t="s">
        <v>1153</v>
      </c>
    </row>
    <row r="142" spans="5:6">
      <c r="E142" t="s">
        <v>987</v>
      </c>
      <c r="F142" t="s">
        <v>1154</v>
      </c>
    </row>
    <row r="143" spans="5:6">
      <c r="E143" t="s">
        <v>988</v>
      </c>
      <c r="F143" t="s">
        <v>1155</v>
      </c>
    </row>
    <row r="144" spans="5:6">
      <c r="E144" t="s">
        <v>989</v>
      </c>
      <c r="F144" t="s">
        <v>1156</v>
      </c>
    </row>
    <row r="145" spans="5:6">
      <c r="E145" t="s">
        <v>990</v>
      </c>
      <c r="F145" t="s">
        <v>1157</v>
      </c>
    </row>
    <row r="146" spans="5:6">
      <c r="E146" t="s">
        <v>991</v>
      </c>
      <c r="F146" t="s">
        <v>1158</v>
      </c>
    </row>
    <row r="147" spans="5:6">
      <c r="E147" t="s">
        <v>992</v>
      </c>
      <c r="F147" t="s">
        <v>1159</v>
      </c>
    </row>
    <row r="148" spans="5:6">
      <c r="E148" t="s">
        <v>993</v>
      </c>
      <c r="F148" t="s">
        <v>1160</v>
      </c>
    </row>
    <row r="149" spans="5:6">
      <c r="E149" t="s">
        <v>994</v>
      </c>
      <c r="F149" t="s">
        <v>1161</v>
      </c>
    </row>
    <row r="150" spans="5:6">
      <c r="E150" t="s">
        <v>995</v>
      </c>
      <c r="F150" t="s">
        <v>1162</v>
      </c>
    </row>
    <row r="151" spans="5:6">
      <c r="E151" t="s">
        <v>830</v>
      </c>
      <c r="F151" t="s">
        <v>996</v>
      </c>
    </row>
    <row r="152" spans="5:6">
      <c r="E152" t="s">
        <v>831</v>
      </c>
      <c r="F152" t="s">
        <v>997</v>
      </c>
    </row>
    <row r="153" spans="5:6">
      <c r="E153" t="s">
        <v>832</v>
      </c>
    </row>
    <row r="154" spans="5:6">
      <c r="E154" t="s">
        <v>833</v>
      </c>
    </row>
    <row r="155" spans="5:6">
      <c r="E155" t="s">
        <v>834</v>
      </c>
    </row>
    <row r="156" spans="5:6">
      <c r="E156" t="s">
        <v>835</v>
      </c>
    </row>
    <row r="157" spans="5:6">
      <c r="E157" t="s">
        <v>836</v>
      </c>
    </row>
    <row r="158" spans="5:6">
      <c r="E158" t="s">
        <v>837</v>
      </c>
    </row>
    <row r="159" spans="5:6">
      <c r="E159" t="s">
        <v>838</v>
      </c>
    </row>
    <row r="160" spans="5:6">
      <c r="E160" t="s">
        <v>839</v>
      </c>
    </row>
    <row r="161" spans="5:5">
      <c r="E161" t="s">
        <v>840</v>
      </c>
    </row>
    <row r="162" spans="5:5">
      <c r="E162" t="s">
        <v>841</v>
      </c>
    </row>
    <row r="163" spans="5:5">
      <c r="E163" t="s">
        <v>842</v>
      </c>
    </row>
    <row r="164" spans="5:5">
      <c r="E164" t="s">
        <v>843</v>
      </c>
    </row>
    <row r="165" spans="5:5">
      <c r="E165" t="s">
        <v>844</v>
      </c>
    </row>
    <row r="166" spans="5:5">
      <c r="E166" t="s">
        <v>845</v>
      </c>
    </row>
    <row r="167" spans="5:5">
      <c r="E167" t="s">
        <v>846</v>
      </c>
    </row>
    <row r="168" spans="5:5">
      <c r="E168" t="s">
        <v>847</v>
      </c>
    </row>
    <row r="169" spans="5:5">
      <c r="E169" t="s">
        <v>848</v>
      </c>
    </row>
    <row r="170" spans="5:5">
      <c r="E170" t="s">
        <v>849</v>
      </c>
    </row>
    <row r="171" spans="5:5">
      <c r="E171" t="s">
        <v>850</v>
      </c>
    </row>
    <row r="172" spans="5:5">
      <c r="E172" t="s">
        <v>851</v>
      </c>
    </row>
    <row r="173" spans="5:5">
      <c r="E173" t="s">
        <v>1019</v>
      </c>
    </row>
    <row r="174" spans="5:5">
      <c r="E174" t="s">
        <v>1020</v>
      </c>
    </row>
    <row r="175" spans="5:5">
      <c r="E175" t="s">
        <v>1021</v>
      </c>
    </row>
    <row r="176" spans="5:5">
      <c r="E176" t="s">
        <v>1022</v>
      </c>
    </row>
    <row r="177" spans="2:5">
      <c r="E177" t="s">
        <v>1023</v>
      </c>
    </row>
    <row r="178" spans="2:5">
      <c r="E178" t="s">
        <v>1024</v>
      </c>
    </row>
    <row r="179" spans="2:5">
      <c r="E179" t="s">
        <v>1025</v>
      </c>
    </row>
    <row r="180" spans="2:5">
      <c r="E180" t="s">
        <v>1026</v>
      </c>
    </row>
    <row r="183" spans="2:5">
      <c r="B183" t="s">
        <v>59</v>
      </c>
    </row>
    <row r="185" spans="2:5">
      <c r="B185" t="s">
        <v>21</v>
      </c>
      <c r="C185" t="s">
        <v>60</v>
      </c>
      <c r="D185" t="s">
        <v>125</v>
      </c>
      <c r="E185" t="s">
        <v>118</v>
      </c>
    </row>
    <row r="186" spans="2:5">
      <c r="B186" t="s">
        <v>998</v>
      </c>
      <c r="C186" t="s">
        <v>1464</v>
      </c>
      <c r="D186" t="s">
        <v>1549</v>
      </c>
      <c r="E186" t="s">
        <v>1564</v>
      </c>
    </row>
    <row r="187" spans="2:5">
      <c r="B187" t="s">
        <v>999</v>
      </c>
      <c r="C187" t="s">
        <v>1465</v>
      </c>
      <c r="D187" t="s">
        <v>1550</v>
      </c>
      <c r="E187" t="s">
        <v>1565</v>
      </c>
    </row>
    <row r="188" spans="2:5">
      <c r="B188" t="s">
        <v>1000</v>
      </c>
      <c r="C188" t="s">
        <v>1466</v>
      </c>
      <c r="D188" t="s">
        <v>1551</v>
      </c>
      <c r="E188" t="s">
        <v>1566</v>
      </c>
    </row>
    <row r="189" spans="2:5">
      <c r="B189" t="s">
        <v>1001</v>
      </c>
      <c r="C189" t="s">
        <v>1467</v>
      </c>
      <c r="D189" t="s">
        <v>1552</v>
      </c>
      <c r="E189" t="s">
        <v>1567</v>
      </c>
    </row>
    <row r="190" spans="2:5">
      <c r="B190" t="s">
        <v>1002</v>
      </c>
      <c r="C190" t="s">
        <v>1468</v>
      </c>
      <c r="D190" t="s">
        <v>1553</v>
      </c>
      <c r="E190" t="s">
        <v>1568</v>
      </c>
    </row>
    <row r="191" spans="2:5">
      <c r="B191" t="s">
        <v>1003</v>
      </c>
      <c r="C191" t="s">
        <v>1469</v>
      </c>
      <c r="D191" t="s">
        <v>1554</v>
      </c>
      <c r="E191" t="s">
        <v>1569</v>
      </c>
    </row>
    <row r="192" spans="2:5">
      <c r="B192" t="s">
        <v>1004</v>
      </c>
      <c r="C192" t="s">
        <v>1470</v>
      </c>
      <c r="D192" t="s">
        <v>1555</v>
      </c>
      <c r="E192" t="s">
        <v>1570</v>
      </c>
    </row>
    <row r="193" spans="2:5">
      <c r="B193" t="s">
        <v>1005</v>
      </c>
      <c r="C193" t="s">
        <v>1471</v>
      </c>
      <c r="D193" t="s">
        <v>1556</v>
      </c>
      <c r="E193" t="s">
        <v>1571</v>
      </c>
    </row>
    <row r="194" spans="2:5">
      <c r="B194" t="s">
        <v>1006</v>
      </c>
      <c r="C194" t="s">
        <v>1472</v>
      </c>
      <c r="D194" t="s">
        <v>1557</v>
      </c>
      <c r="E194" t="s">
        <v>1572</v>
      </c>
    </row>
    <row r="195" spans="2:5">
      <c r="B195" t="s">
        <v>1007</v>
      </c>
      <c r="C195" t="s">
        <v>1473</v>
      </c>
      <c r="D195" t="s">
        <v>1558</v>
      </c>
      <c r="E195" t="s">
        <v>1573</v>
      </c>
    </row>
    <row r="196" spans="2:5">
      <c r="B196" t="s">
        <v>1008</v>
      </c>
      <c r="C196" t="s">
        <v>1474</v>
      </c>
      <c r="D196" t="s">
        <v>1559</v>
      </c>
      <c r="E196" t="s">
        <v>1574</v>
      </c>
    </row>
    <row r="197" spans="2:5">
      <c r="B197" t="s">
        <v>1009</v>
      </c>
      <c r="C197" t="s">
        <v>1475</v>
      </c>
      <c r="D197" t="s">
        <v>1560</v>
      </c>
      <c r="E197" t="s">
        <v>1575</v>
      </c>
    </row>
    <row r="198" spans="2:5">
      <c r="B198" t="s">
        <v>1010</v>
      </c>
      <c r="C198" t="s">
        <v>1499</v>
      </c>
      <c r="D198" t="s">
        <v>1561</v>
      </c>
      <c r="E198" t="s">
        <v>1576</v>
      </c>
    </row>
    <row r="199" spans="2:5">
      <c r="B199" t="s">
        <v>1011</v>
      </c>
      <c r="C199" t="s">
        <v>1500</v>
      </c>
      <c r="D199" t="s">
        <v>1562</v>
      </c>
      <c r="E199" t="s">
        <v>1577</v>
      </c>
    </row>
    <row r="200" spans="2:5">
      <c r="B200" t="s">
        <v>1012</v>
      </c>
      <c r="C200" t="s">
        <v>1501</v>
      </c>
      <c r="D200" t="s">
        <v>1563</v>
      </c>
      <c r="E200" t="s">
        <v>1578</v>
      </c>
    </row>
    <row r="201" spans="2:5">
      <c r="B201" t="s">
        <v>1013</v>
      </c>
      <c r="C201" t="s">
        <v>1502</v>
      </c>
    </row>
    <row r="202" spans="2:5">
      <c r="B202" t="s">
        <v>1014</v>
      </c>
      <c r="C202" t="s">
        <v>1503</v>
      </c>
    </row>
    <row r="203" spans="2:5">
      <c r="B203" t="s">
        <v>1015</v>
      </c>
      <c r="C203" t="s">
        <v>1504</v>
      </c>
    </row>
    <row r="204" spans="2:5">
      <c r="B204" t="s">
        <v>1016</v>
      </c>
      <c r="C204" t="s">
        <v>1505</v>
      </c>
    </row>
    <row r="205" spans="2:5">
      <c r="B205" t="s">
        <v>1017</v>
      </c>
      <c r="C205" t="s">
        <v>1506</v>
      </c>
    </row>
    <row r="206" spans="2:5">
      <c r="B206" t="s">
        <v>1018</v>
      </c>
      <c r="C206" t="s">
        <v>1507</v>
      </c>
    </row>
    <row r="207" spans="2:5">
      <c r="B207" t="s">
        <v>1187</v>
      </c>
      <c r="C207" t="s">
        <v>1508</v>
      </c>
    </row>
    <row r="208" spans="2:5">
      <c r="B208" t="s">
        <v>1188</v>
      </c>
      <c r="C208" t="s">
        <v>1509</v>
      </c>
    </row>
    <row r="209" spans="2:3">
      <c r="B209" t="s">
        <v>1189</v>
      </c>
      <c r="C209" t="s">
        <v>1510</v>
      </c>
    </row>
    <row r="210" spans="2:3">
      <c r="B210" t="s">
        <v>1190</v>
      </c>
      <c r="C210" t="s">
        <v>1511</v>
      </c>
    </row>
    <row r="211" spans="2:3">
      <c r="B211" t="s">
        <v>1191</v>
      </c>
      <c r="C211" t="s">
        <v>1512</v>
      </c>
    </row>
    <row r="212" spans="2:3">
      <c r="B212" t="s">
        <v>1192</v>
      </c>
      <c r="C212" t="s">
        <v>1513</v>
      </c>
    </row>
    <row r="213" spans="2:3">
      <c r="B213" t="s">
        <v>1193</v>
      </c>
      <c r="C213" t="s">
        <v>1514</v>
      </c>
    </row>
    <row r="214" spans="2:3">
      <c r="B214" t="s">
        <v>1194</v>
      </c>
      <c r="C214" t="s">
        <v>1515</v>
      </c>
    </row>
    <row r="215" spans="2:3">
      <c r="B215" t="s">
        <v>1195</v>
      </c>
      <c r="C215" t="s">
        <v>1516</v>
      </c>
    </row>
    <row r="216" spans="2:3">
      <c r="B216" t="s">
        <v>1196</v>
      </c>
      <c r="C216" t="s">
        <v>1517</v>
      </c>
    </row>
    <row r="217" spans="2:3">
      <c r="B217" t="s">
        <v>1197</v>
      </c>
      <c r="C217" t="s">
        <v>1518</v>
      </c>
    </row>
    <row r="218" spans="2:3">
      <c r="B218" t="s">
        <v>1198</v>
      </c>
      <c r="C218" t="s">
        <v>1519</v>
      </c>
    </row>
    <row r="219" spans="2:3">
      <c r="B219" t="s">
        <v>1199</v>
      </c>
      <c r="C219" t="s">
        <v>1520</v>
      </c>
    </row>
    <row r="220" spans="2:3">
      <c r="B220" t="s">
        <v>1200</v>
      </c>
      <c r="C220" t="s">
        <v>1521</v>
      </c>
    </row>
    <row r="221" spans="2:3">
      <c r="B221" t="s">
        <v>1201</v>
      </c>
      <c r="C221" t="s">
        <v>1522</v>
      </c>
    </row>
    <row r="222" spans="2:3">
      <c r="B222" t="s">
        <v>1202</v>
      </c>
      <c r="C222" t="s">
        <v>1523</v>
      </c>
    </row>
    <row r="223" spans="2:3">
      <c r="B223" t="s">
        <v>1203</v>
      </c>
      <c r="C223" t="s">
        <v>1545</v>
      </c>
    </row>
    <row r="224" spans="2:3">
      <c r="B224" t="s">
        <v>1204</v>
      </c>
      <c r="C224" t="s">
        <v>1546</v>
      </c>
    </row>
    <row r="225" spans="2:3">
      <c r="B225" t="s">
        <v>1205</v>
      </c>
      <c r="C225" t="s">
        <v>1547</v>
      </c>
    </row>
    <row r="226" spans="2:3">
      <c r="B226" t="s">
        <v>1206</v>
      </c>
      <c r="C226" t="s">
        <v>1548</v>
      </c>
    </row>
    <row r="227" spans="2:3">
      <c r="B227" t="s">
        <v>1207</v>
      </c>
    </row>
    <row r="228" spans="2:3">
      <c r="B228" t="s">
        <v>1208</v>
      </c>
    </row>
    <row r="229" spans="2:3">
      <c r="B229" t="s">
        <v>1209</v>
      </c>
    </row>
    <row r="230" spans="2:3">
      <c r="B230" t="s">
        <v>1041</v>
      </c>
    </row>
    <row r="231" spans="2:3">
      <c r="B231" t="s">
        <v>1042</v>
      </c>
    </row>
    <row r="232" spans="2:3">
      <c r="B232" t="s">
        <v>1043</v>
      </c>
    </row>
    <row r="233" spans="2:3">
      <c r="B233" t="s">
        <v>1044</v>
      </c>
    </row>
    <row r="234" spans="2:3">
      <c r="B234" t="s">
        <v>1045</v>
      </c>
    </row>
    <row r="235" spans="2:3">
      <c r="B235" t="s">
        <v>1046</v>
      </c>
    </row>
    <row r="236" spans="2:3">
      <c r="B236" t="s">
        <v>1047</v>
      </c>
    </row>
    <row r="237" spans="2:3">
      <c r="B237" t="s">
        <v>1048</v>
      </c>
    </row>
    <row r="238" spans="2:3">
      <c r="B238" t="s">
        <v>1049</v>
      </c>
    </row>
    <row r="239" spans="2:3">
      <c r="B239" t="s">
        <v>1050</v>
      </c>
    </row>
    <row r="240" spans="2:3">
      <c r="B240" t="s">
        <v>1051</v>
      </c>
    </row>
    <row r="241" spans="2:2">
      <c r="B241" t="s">
        <v>1052</v>
      </c>
    </row>
    <row r="242" spans="2:2">
      <c r="B242" t="s">
        <v>1053</v>
      </c>
    </row>
    <row r="243" spans="2:2">
      <c r="B243" t="s">
        <v>1054</v>
      </c>
    </row>
    <row r="244" spans="2:2">
      <c r="B244" t="s">
        <v>1055</v>
      </c>
    </row>
    <row r="245" spans="2:2">
      <c r="B245" t="s">
        <v>1056</v>
      </c>
    </row>
    <row r="246" spans="2:2">
      <c r="B246" t="s">
        <v>1057</v>
      </c>
    </row>
    <row r="247" spans="2:2">
      <c r="B247" t="s">
        <v>1226</v>
      </c>
    </row>
    <row r="248" spans="2:2">
      <c r="B248" t="s">
        <v>1227</v>
      </c>
    </row>
    <row r="249" spans="2:2">
      <c r="B249" t="s">
        <v>1228</v>
      </c>
    </row>
    <row r="250" spans="2:2">
      <c r="B250" t="s">
        <v>1229</v>
      </c>
    </row>
    <row r="251" spans="2:2">
      <c r="B251" t="s">
        <v>1230</v>
      </c>
    </row>
    <row r="252" spans="2:2">
      <c r="B252" t="s">
        <v>1231</v>
      </c>
    </row>
    <row r="253" spans="2:2">
      <c r="B253" t="s">
        <v>1232</v>
      </c>
    </row>
    <row r="254" spans="2:2">
      <c r="B254" t="s">
        <v>1233</v>
      </c>
    </row>
    <row r="255" spans="2:2">
      <c r="B255" t="s">
        <v>1234</v>
      </c>
    </row>
    <row r="256" spans="2:2">
      <c r="B256" t="s">
        <v>1235</v>
      </c>
    </row>
    <row r="257" spans="2:2">
      <c r="B257" t="s">
        <v>1236</v>
      </c>
    </row>
    <row r="258" spans="2:2">
      <c r="B258" t="s">
        <v>1237</v>
      </c>
    </row>
    <row r="259" spans="2:2">
      <c r="B259" t="s">
        <v>1238</v>
      </c>
    </row>
    <row r="260" spans="2:2">
      <c r="B260" t="s">
        <v>1239</v>
      </c>
    </row>
    <row r="261" spans="2:2">
      <c r="B261" t="s">
        <v>1240</v>
      </c>
    </row>
    <row r="262" spans="2:2">
      <c r="B262" t="s">
        <v>1241</v>
      </c>
    </row>
    <row r="263" spans="2:2">
      <c r="B263" t="s">
        <v>1242</v>
      </c>
    </row>
    <row r="264" spans="2:2">
      <c r="B264" t="s">
        <v>1243</v>
      </c>
    </row>
    <row r="265" spans="2:2">
      <c r="B265" t="s">
        <v>1244</v>
      </c>
    </row>
    <row r="266" spans="2:2">
      <c r="B266" t="s">
        <v>1245</v>
      </c>
    </row>
    <row r="267" spans="2:2">
      <c r="B267" t="s">
        <v>1246</v>
      </c>
    </row>
    <row r="268" spans="2:2">
      <c r="B268" t="s">
        <v>1247</v>
      </c>
    </row>
    <row r="269" spans="2:2">
      <c r="B269" t="s">
        <v>1079</v>
      </c>
    </row>
    <row r="270" spans="2:2">
      <c r="B270" t="s">
        <v>1080</v>
      </c>
    </row>
    <row r="271" spans="2:2">
      <c r="B271" t="s">
        <v>1081</v>
      </c>
    </row>
    <row r="272" spans="2:2">
      <c r="B272" t="s">
        <v>1082</v>
      </c>
    </row>
    <row r="273" spans="2:2">
      <c r="B273" t="s">
        <v>1083</v>
      </c>
    </row>
    <row r="274" spans="2:2">
      <c r="B274" t="s">
        <v>1084</v>
      </c>
    </row>
    <row r="275" spans="2:2">
      <c r="B275" t="s">
        <v>1085</v>
      </c>
    </row>
    <row r="276" spans="2:2">
      <c r="B276" t="s">
        <v>1086</v>
      </c>
    </row>
    <row r="277" spans="2:2">
      <c r="B277" t="s">
        <v>1087</v>
      </c>
    </row>
    <row r="278" spans="2:2">
      <c r="B278" t="s">
        <v>1088</v>
      </c>
    </row>
    <row r="279" spans="2:2">
      <c r="B279" t="s">
        <v>1089</v>
      </c>
    </row>
    <row r="280" spans="2:2">
      <c r="B280" t="s">
        <v>1090</v>
      </c>
    </row>
    <row r="281" spans="2:2">
      <c r="B281" t="s">
        <v>1091</v>
      </c>
    </row>
    <row r="282" spans="2:2">
      <c r="B282" t="s">
        <v>1092</v>
      </c>
    </row>
    <row r="283" spans="2:2">
      <c r="B283" t="s">
        <v>1093</v>
      </c>
    </row>
    <row r="284" spans="2:2">
      <c r="B284" t="s">
        <v>1094</v>
      </c>
    </row>
    <row r="285" spans="2:2">
      <c r="B285" t="s">
        <v>1095</v>
      </c>
    </row>
    <row r="286" spans="2:2">
      <c r="B286" t="s">
        <v>1096</v>
      </c>
    </row>
    <row r="287" spans="2:2">
      <c r="B287" t="s">
        <v>1097</v>
      </c>
    </row>
    <row r="288" spans="2:2">
      <c r="B288" t="s">
        <v>1098</v>
      </c>
    </row>
    <row r="289" spans="2:2">
      <c r="B289" t="s">
        <v>1099</v>
      </c>
    </row>
    <row r="290" spans="2:2">
      <c r="B290" t="s">
        <v>1100</v>
      </c>
    </row>
    <row r="291" spans="2:2">
      <c r="B291" t="s">
        <v>1101</v>
      </c>
    </row>
    <row r="292" spans="2:2">
      <c r="B292" t="s">
        <v>1102</v>
      </c>
    </row>
    <row r="293" spans="2:2">
      <c r="B293" t="s">
        <v>1270</v>
      </c>
    </row>
    <row r="294" spans="2:2">
      <c r="B294" t="s">
        <v>1271</v>
      </c>
    </row>
    <row r="295" spans="2:2">
      <c r="B295" t="s">
        <v>1272</v>
      </c>
    </row>
    <row r="296" spans="2:2">
      <c r="B296" t="s">
        <v>1273</v>
      </c>
    </row>
    <row r="297" spans="2:2">
      <c r="B297" t="s">
        <v>1274</v>
      </c>
    </row>
    <row r="298" spans="2:2">
      <c r="B298" t="s">
        <v>1275</v>
      </c>
    </row>
    <row r="299" spans="2:2">
      <c r="B299" t="s">
        <v>1276</v>
      </c>
    </row>
    <row r="300" spans="2:2">
      <c r="B300" t="s">
        <v>1277</v>
      </c>
    </row>
    <row r="301" spans="2:2">
      <c r="B301" t="s">
        <v>1278</v>
      </c>
    </row>
    <row r="302" spans="2:2">
      <c r="B302" t="s">
        <v>1279</v>
      </c>
    </row>
    <row r="303" spans="2:2">
      <c r="B303" t="s">
        <v>1280</v>
      </c>
    </row>
    <row r="304" spans="2:2">
      <c r="B304" t="s">
        <v>1281</v>
      </c>
    </row>
    <row r="305" spans="2:2">
      <c r="B305" t="s">
        <v>1282</v>
      </c>
    </row>
    <row r="306" spans="2:2">
      <c r="B306" t="s">
        <v>1283</v>
      </c>
    </row>
    <row r="307" spans="2:2">
      <c r="B307" t="s">
        <v>1284</v>
      </c>
    </row>
    <row r="308" spans="2:2">
      <c r="B308" t="s">
        <v>1285</v>
      </c>
    </row>
    <row r="309" spans="2:2">
      <c r="B309" t="s">
        <v>1286</v>
      </c>
    </row>
    <row r="310" spans="2:2">
      <c r="B310" t="s">
        <v>1287</v>
      </c>
    </row>
    <row r="311" spans="2:2">
      <c r="B311" t="s">
        <v>1288</v>
      </c>
    </row>
    <row r="312" spans="2:2">
      <c r="B312" t="s">
        <v>1289</v>
      </c>
    </row>
    <row r="313" spans="2:2">
      <c r="B313" t="s">
        <v>1290</v>
      </c>
    </row>
    <row r="314" spans="2:2">
      <c r="B314" t="s">
        <v>1291</v>
      </c>
    </row>
    <row r="315" spans="2:2">
      <c r="B315" t="s">
        <v>1292</v>
      </c>
    </row>
    <row r="316" spans="2:2">
      <c r="B316" t="s">
        <v>1126</v>
      </c>
    </row>
    <row r="317" spans="2:2">
      <c r="B317" t="s">
        <v>1127</v>
      </c>
    </row>
    <row r="318" spans="2:2">
      <c r="B318" t="s">
        <v>1128</v>
      </c>
    </row>
    <row r="319" spans="2:2">
      <c r="B319" t="s">
        <v>1129</v>
      </c>
    </row>
    <row r="320" spans="2:2">
      <c r="B320" t="s">
        <v>1130</v>
      </c>
    </row>
    <row r="321" spans="2:2">
      <c r="B321" t="s">
        <v>1131</v>
      </c>
    </row>
    <row r="322" spans="2:2">
      <c r="B322" t="s">
        <v>1132</v>
      </c>
    </row>
    <row r="323" spans="2:2">
      <c r="B323" t="s">
        <v>1133</v>
      </c>
    </row>
    <row r="324" spans="2:2">
      <c r="B324" t="s">
        <v>1134</v>
      </c>
    </row>
    <row r="325" spans="2:2">
      <c r="B325" t="s">
        <v>1135</v>
      </c>
    </row>
    <row r="326" spans="2:2">
      <c r="B326" t="s">
        <v>1136</v>
      </c>
    </row>
    <row r="327" spans="2:2">
      <c r="B327" t="s">
        <v>1137</v>
      </c>
    </row>
    <row r="328" spans="2:2">
      <c r="B328" t="s">
        <v>1138</v>
      </c>
    </row>
    <row r="329" spans="2:2">
      <c r="B329" t="s">
        <v>1139</v>
      </c>
    </row>
    <row r="330" spans="2:2">
      <c r="B330" t="s">
        <v>1140</v>
      </c>
    </row>
    <row r="331" spans="2:2">
      <c r="B331" t="s">
        <v>1141</v>
      </c>
    </row>
    <row r="332" spans="2:2">
      <c r="B332" t="s">
        <v>1142</v>
      </c>
    </row>
    <row r="333" spans="2:2">
      <c r="B333" t="s">
        <v>1308</v>
      </c>
    </row>
    <row r="334" spans="2:2">
      <c r="B334" t="s">
        <v>1309</v>
      </c>
    </row>
    <row r="335" spans="2:2">
      <c r="B335" t="s">
        <v>1310</v>
      </c>
    </row>
    <row r="336" spans="2:2">
      <c r="B336" t="s">
        <v>1311</v>
      </c>
    </row>
    <row r="337" spans="2:2">
      <c r="B337" t="s">
        <v>1312</v>
      </c>
    </row>
    <row r="338" spans="2:2">
      <c r="B338" t="s">
        <v>1313</v>
      </c>
    </row>
    <row r="339" spans="2:2">
      <c r="B339" t="s">
        <v>1314</v>
      </c>
    </row>
    <row r="340" spans="2:2">
      <c r="B340" t="s">
        <v>1315</v>
      </c>
    </row>
    <row r="341" spans="2:2">
      <c r="B341" t="s">
        <v>1316</v>
      </c>
    </row>
    <row r="342" spans="2:2">
      <c r="B342" t="s">
        <v>1317</v>
      </c>
    </row>
    <row r="343" spans="2:2">
      <c r="B343" t="s">
        <v>1318</v>
      </c>
    </row>
    <row r="344" spans="2:2">
      <c r="B344" t="s">
        <v>1319</v>
      </c>
    </row>
    <row r="345" spans="2:2">
      <c r="B345" t="s">
        <v>1320</v>
      </c>
    </row>
    <row r="346" spans="2:2">
      <c r="B346" t="s">
        <v>1321</v>
      </c>
    </row>
    <row r="347" spans="2:2">
      <c r="B347" t="s">
        <v>1322</v>
      </c>
    </row>
    <row r="348" spans="2:2">
      <c r="B348" t="s">
        <v>1323</v>
      </c>
    </row>
    <row r="349" spans="2:2">
      <c r="B349" t="s">
        <v>1324</v>
      </c>
    </row>
    <row r="350" spans="2:2">
      <c r="B350" t="s">
        <v>1325</v>
      </c>
    </row>
    <row r="351" spans="2:2">
      <c r="B351" t="s">
        <v>1326</v>
      </c>
    </row>
    <row r="352" spans="2:2">
      <c r="B352" t="s">
        <v>1327</v>
      </c>
    </row>
    <row r="353" spans="2:2">
      <c r="B353" t="s">
        <v>1328</v>
      </c>
    </row>
    <row r="354" spans="2:2">
      <c r="B354" t="s">
        <v>1163</v>
      </c>
    </row>
    <row r="355" spans="2:2">
      <c r="B355" t="s">
        <v>1164</v>
      </c>
    </row>
    <row r="356" spans="2:2">
      <c r="B356" t="s">
        <v>1165</v>
      </c>
    </row>
    <row r="357" spans="2:2">
      <c r="B357" t="s">
        <v>1166</v>
      </c>
    </row>
    <row r="358" spans="2:2">
      <c r="B358" t="s">
        <v>1167</v>
      </c>
    </row>
    <row r="359" spans="2:2">
      <c r="B359" t="s">
        <v>1168</v>
      </c>
    </row>
    <row r="360" spans="2:2">
      <c r="B360" t="s">
        <v>1169</v>
      </c>
    </row>
    <row r="361" spans="2:2">
      <c r="B361" t="s">
        <v>1170</v>
      </c>
    </row>
    <row r="362" spans="2:2">
      <c r="B362" t="s">
        <v>1171</v>
      </c>
    </row>
    <row r="363" spans="2:2">
      <c r="B363" t="s">
        <v>1172</v>
      </c>
    </row>
    <row r="364" spans="2:2">
      <c r="B364" t="s">
        <v>1173</v>
      </c>
    </row>
    <row r="365" spans="2:2">
      <c r="B365" t="s">
        <v>1174</v>
      </c>
    </row>
    <row r="366" spans="2:2">
      <c r="B366" t="s">
        <v>1175</v>
      </c>
    </row>
    <row r="367" spans="2:2">
      <c r="B367" t="s">
        <v>1176</v>
      </c>
    </row>
    <row r="368" spans="2:2">
      <c r="B368" t="s">
        <v>1177</v>
      </c>
    </row>
    <row r="369" spans="2:2">
      <c r="B369" t="s">
        <v>1178</v>
      </c>
    </row>
    <row r="370" spans="2:2">
      <c r="B370" t="s">
        <v>1179</v>
      </c>
    </row>
    <row r="371" spans="2:2">
      <c r="B371" t="s">
        <v>1180</v>
      </c>
    </row>
    <row r="372" spans="2:2">
      <c r="B372" t="s">
        <v>1181</v>
      </c>
    </row>
    <row r="373" spans="2:2">
      <c r="B373" t="s">
        <v>1182</v>
      </c>
    </row>
    <row r="374" spans="2:2">
      <c r="B374" t="s">
        <v>1183</v>
      </c>
    </row>
    <row r="375" spans="2:2">
      <c r="B375" t="s">
        <v>1184</v>
      </c>
    </row>
    <row r="376" spans="2:2">
      <c r="B376" t="s">
        <v>1185</v>
      </c>
    </row>
    <row r="377" spans="2:2">
      <c r="B377" t="s">
        <v>1186</v>
      </c>
    </row>
    <row r="378" spans="2:2">
      <c r="B378" t="s">
        <v>1354</v>
      </c>
    </row>
    <row r="379" spans="2:2">
      <c r="B379" t="s">
        <v>1355</v>
      </c>
    </row>
    <row r="380" spans="2:2">
      <c r="B380" t="s">
        <v>1356</v>
      </c>
    </row>
    <row r="381" spans="2:2">
      <c r="B381" t="s">
        <v>1357</v>
      </c>
    </row>
    <row r="382" spans="2:2">
      <c r="B382" t="s">
        <v>1358</v>
      </c>
    </row>
    <row r="383" spans="2:2">
      <c r="B383" t="s">
        <v>1359</v>
      </c>
    </row>
    <row r="384" spans="2:2">
      <c r="B384" t="s">
        <v>1360</v>
      </c>
    </row>
    <row r="385" spans="2:2">
      <c r="B385" t="s">
        <v>1361</v>
      </c>
    </row>
    <row r="386" spans="2:2">
      <c r="B386" t="s">
        <v>1362</v>
      </c>
    </row>
    <row r="387" spans="2:2">
      <c r="B387" t="s">
        <v>1363</v>
      </c>
    </row>
    <row r="388" spans="2:2">
      <c r="B388" t="s">
        <v>1364</v>
      </c>
    </row>
    <row r="389" spans="2:2">
      <c r="B389" t="s">
        <v>1365</v>
      </c>
    </row>
    <row r="390" spans="2:2">
      <c r="B390" t="s">
        <v>1366</v>
      </c>
    </row>
    <row r="391" spans="2:2">
      <c r="B391" t="s">
        <v>1367</v>
      </c>
    </row>
    <row r="392" spans="2:2">
      <c r="B392" t="s">
        <v>1368</v>
      </c>
    </row>
    <row r="393" spans="2:2">
      <c r="B393" t="s">
        <v>1369</v>
      </c>
    </row>
    <row r="394" spans="2:2">
      <c r="B394" t="s">
        <v>1370</v>
      </c>
    </row>
    <row r="395" spans="2:2">
      <c r="B395" t="s">
        <v>1371</v>
      </c>
    </row>
    <row r="396" spans="2:2">
      <c r="B396" t="s">
        <v>1372</v>
      </c>
    </row>
    <row r="397" spans="2:2">
      <c r="B397" t="s">
        <v>1373</v>
      </c>
    </row>
    <row r="398" spans="2:2">
      <c r="B398" t="s">
        <v>1374</v>
      </c>
    </row>
    <row r="399" spans="2:2">
      <c r="B399" t="s">
        <v>1375</v>
      </c>
    </row>
    <row r="400" spans="2:2">
      <c r="B400" t="s">
        <v>1376</v>
      </c>
    </row>
    <row r="401" spans="2:2">
      <c r="B401" t="s">
        <v>1210</v>
      </c>
    </row>
    <row r="402" spans="2:2">
      <c r="B402" t="s">
        <v>1211</v>
      </c>
    </row>
    <row r="403" spans="2:2">
      <c r="B403" t="s">
        <v>1212</v>
      </c>
    </row>
    <row r="404" spans="2:2">
      <c r="B404" t="s">
        <v>1213</v>
      </c>
    </row>
    <row r="405" spans="2:2">
      <c r="B405" t="s">
        <v>1214</v>
      </c>
    </row>
    <row r="406" spans="2:2">
      <c r="B406" t="s">
        <v>1215</v>
      </c>
    </row>
    <row r="407" spans="2:2">
      <c r="B407" t="s">
        <v>1216</v>
      </c>
    </row>
    <row r="408" spans="2:2">
      <c r="B408" t="s">
        <v>1217</v>
      </c>
    </row>
    <row r="409" spans="2:2">
      <c r="B409" t="s">
        <v>1218</v>
      </c>
    </row>
    <row r="410" spans="2:2">
      <c r="B410" t="s">
        <v>1219</v>
      </c>
    </row>
    <row r="411" spans="2:2">
      <c r="B411" t="s">
        <v>1220</v>
      </c>
    </row>
    <row r="412" spans="2:2">
      <c r="B412" t="s">
        <v>1221</v>
      </c>
    </row>
    <row r="413" spans="2:2">
      <c r="B413" t="s">
        <v>1222</v>
      </c>
    </row>
    <row r="414" spans="2:2">
      <c r="B414" t="s">
        <v>1223</v>
      </c>
    </row>
    <row r="415" spans="2:2">
      <c r="B415" t="s">
        <v>1224</v>
      </c>
    </row>
    <row r="416" spans="2:2">
      <c r="B416" t="s">
        <v>1225</v>
      </c>
    </row>
    <row r="417" spans="2:2">
      <c r="B417" t="s">
        <v>1392</v>
      </c>
    </row>
    <row r="418" spans="2:2">
      <c r="B418" t="s">
        <v>1393</v>
      </c>
    </row>
    <row r="419" spans="2:2">
      <c r="B419" t="s">
        <v>1394</v>
      </c>
    </row>
    <row r="420" spans="2:2">
      <c r="B420" t="s">
        <v>1395</v>
      </c>
    </row>
    <row r="421" spans="2:2">
      <c r="B421" t="s">
        <v>1396</v>
      </c>
    </row>
    <row r="422" spans="2:2">
      <c r="B422" t="s">
        <v>1397</v>
      </c>
    </row>
    <row r="423" spans="2:2">
      <c r="B423" t="s">
        <v>1398</v>
      </c>
    </row>
    <row r="424" spans="2:2">
      <c r="B424" t="s">
        <v>1399</v>
      </c>
    </row>
    <row r="425" spans="2:2">
      <c r="B425" t="s">
        <v>1400</v>
      </c>
    </row>
    <row r="426" spans="2:2">
      <c r="B426" t="s">
        <v>1401</v>
      </c>
    </row>
    <row r="427" spans="2:2">
      <c r="B427" t="s">
        <v>1402</v>
      </c>
    </row>
    <row r="428" spans="2:2">
      <c r="B428" t="s">
        <v>1403</v>
      </c>
    </row>
    <row r="429" spans="2:2">
      <c r="B429" t="s">
        <v>1404</v>
      </c>
    </row>
    <row r="430" spans="2:2">
      <c r="B430" t="s">
        <v>1405</v>
      </c>
    </row>
    <row r="431" spans="2:2">
      <c r="B431" t="s">
        <v>1406</v>
      </c>
    </row>
    <row r="432" spans="2:2">
      <c r="B432" t="s">
        <v>1407</v>
      </c>
    </row>
    <row r="433" spans="2:2">
      <c r="B433" t="s">
        <v>1408</v>
      </c>
    </row>
    <row r="434" spans="2:2">
      <c r="B434" t="s">
        <v>1409</v>
      </c>
    </row>
    <row r="435" spans="2:2">
      <c r="B435" t="s">
        <v>1410</v>
      </c>
    </row>
    <row r="436" spans="2:2">
      <c r="B436" t="s">
        <v>1411</v>
      </c>
    </row>
    <row r="437" spans="2:2">
      <c r="B437" t="s">
        <v>1412</v>
      </c>
    </row>
    <row r="438" spans="2:2">
      <c r="B438" t="s">
        <v>1413</v>
      </c>
    </row>
    <row r="439" spans="2:2">
      <c r="B439" t="s">
        <v>1414</v>
      </c>
    </row>
    <row r="440" spans="2:2">
      <c r="B440" t="s">
        <v>1248</v>
      </c>
    </row>
    <row r="441" spans="2:2">
      <c r="B441" t="s">
        <v>1249</v>
      </c>
    </row>
    <row r="442" spans="2:2">
      <c r="B442" t="s">
        <v>1250</v>
      </c>
    </row>
    <row r="443" spans="2:2">
      <c r="B443" t="s">
        <v>1251</v>
      </c>
    </row>
    <row r="444" spans="2:2">
      <c r="B444" t="s">
        <v>1252</v>
      </c>
    </row>
    <row r="445" spans="2:2">
      <c r="B445" t="s">
        <v>1253</v>
      </c>
    </row>
    <row r="446" spans="2:2">
      <c r="B446" t="s">
        <v>1254</v>
      </c>
    </row>
    <row r="447" spans="2:2">
      <c r="B447" t="s">
        <v>1255</v>
      </c>
    </row>
    <row r="448" spans="2:2">
      <c r="B448" t="s">
        <v>1256</v>
      </c>
    </row>
    <row r="449" spans="2:2">
      <c r="B449" t="s">
        <v>1257</v>
      </c>
    </row>
    <row r="450" spans="2:2">
      <c r="B450" t="s">
        <v>1258</v>
      </c>
    </row>
    <row r="451" spans="2:2">
      <c r="B451" t="s">
        <v>1259</v>
      </c>
    </row>
    <row r="452" spans="2:2">
      <c r="B452" t="s">
        <v>1260</v>
      </c>
    </row>
    <row r="453" spans="2:2">
      <c r="B453" t="s">
        <v>1261</v>
      </c>
    </row>
    <row r="454" spans="2:2">
      <c r="B454" t="s">
        <v>1262</v>
      </c>
    </row>
    <row r="455" spans="2:2">
      <c r="B455" t="s">
        <v>1263</v>
      </c>
    </row>
    <row r="456" spans="2:2">
      <c r="B456" t="s">
        <v>1264</v>
      </c>
    </row>
    <row r="457" spans="2:2">
      <c r="B457" t="s">
        <v>1265</v>
      </c>
    </row>
    <row r="458" spans="2:2">
      <c r="B458" t="s">
        <v>1266</v>
      </c>
    </row>
    <row r="459" spans="2:2">
      <c r="B459" t="s">
        <v>1267</v>
      </c>
    </row>
    <row r="460" spans="2:2">
      <c r="B460" t="s">
        <v>1268</v>
      </c>
    </row>
    <row r="461" spans="2:2">
      <c r="B461" t="s">
        <v>1269</v>
      </c>
    </row>
    <row r="462" spans="2:2">
      <c r="B462" t="s">
        <v>1439</v>
      </c>
    </row>
    <row r="463" spans="2:2">
      <c r="B463" t="s">
        <v>1440</v>
      </c>
    </row>
    <row r="464" spans="2:2">
      <c r="B464" t="s">
        <v>1441</v>
      </c>
    </row>
    <row r="465" spans="2:2">
      <c r="B465" t="s">
        <v>1442</v>
      </c>
    </row>
    <row r="466" spans="2:2">
      <c r="B466" t="s">
        <v>1443</v>
      </c>
    </row>
    <row r="467" spans="2:2">
      <c r="B467" t="s">
        <v>1444</v>
      </c>
    </row>
    <row r="468" spans="2:2">
      <c r="B468" t="s">
        <v>1445</v>
      </c>
    </row>
    <row r="469" spans="2:2">
      <c r="B469" t="s">
        <v>1446</v>
      </c>
    </row>
    <row r="470" spans="2:2">
      <c r="B470" t="s">
        <v>1447</v>
      </c>
    </row>
    <row r="471" spans="2:2">
      <c r="B471" t="s">
        <v>1448</v>
      </c>
    </row>
    <row r="472" spans="2:2">
      <c r="B472" t="s">
        <v>1449</v>
      </c>
    </row>
    <row r="473" spans="2:2">
      <c r="B473" t="s">
        <v>1450</v>
      </c>
    </row>
    <row r="474" spans="2:2">
      <c r="B474" t="s">
        <v>1451</v>
      </c>
    </row>
    <row r="475" spans="2:2">
      <c r="B475" t="s">
        <v>1452</v>
      </c>
    </row>
    <row r="476" spans="2:2">
      <c r="B476" t="s">
        <v>1453</v>
      </c>
    </row>
    <row r="477" spans="2:2">
      <c r="B477" t="s">
        <v>1454</v>
      </c>
    </row>
    <row r="478" spans="2:2">
      <c r="B478" t="s">
        <v>1455</v>
      </c>
    </row>
    <row r="479" spans="2:2">
      <c r="B479" t="s">
        <v>1456</v>
      </c>
    </row>
    <row r="480" spans="2:2">
      <c r="B480" t="s">
        <v>1457</v>
      </c>
    </row>
    <row r="481" spans="2:2">
      <c r="B481" t="s">
        <v>1458</v>
      </c>
    </row>
    <row r="482" spans="2:2">
      <c r="B482" t="s">
        <v>1459</v>
      </c>
    </row>
    <row r="483" spans="2:2">
      <c r="B483" t="s">
        <v>1460</v>
      </c>
    </row>
    <row r="484" spans="2:2">
      <c r="B484" t="s">
        <v>1461</v>
      </c>
    </row>
    <row r="485" spans="2:2">
      <c r="B485" t="s">
        <v>1293</v>
      </c>
    </row>
    <row r="486" spans="2:2">
      <c r="B486" t="s">
        <v>1294</v>
      </c>
    </row>
    <row r="487" spans="2:2">
      <c r="B487" t="s">
        <v>1295</v>
      </c>
    </row>
    <row r="488" spans="2:2">
      <c r="B488" t="s">
        <v>1296</v>
      </c>
    </row>
    <row r="489" spans="2:2">
      <c r="B489" t="s">
        <v>1297</v>
      </c>
    </row>
    <row r="490" spans="2:2">
      <c r="B490" t="s">
        <v>1298</v>
      </c>
    </row>
    <row r="491" spans="2:2">
      <c r="B491" t="s">
        <v>1299</v>
      </c>
    </row>
    <row r="492" spans="2:2">
      <c r="B492" t="s">
        <v>1300</v>
      </c>
    </row>
    <row r="493" spans="2:2">
      <c r="B493" t="s">
        <v>1301</v>
      </c>
    </row>
    <row r="494" spans="2:2">
      <c r="B494" t="s">
        <v>1302</v>
      </c>
    </row>
    <row r="495" spans="2:2">
      <c r="B495" t="s">
        <v>1303</v>
      </c>
    </row>
    <row r="496" spans="2:2">
      <c r="B496" t="s">
        <v>1304</v>
      </c>
    </row>
    <row r="497" spans="2:2">
      <c r="B497" t="s">
        <v>1305</v>
      </c>
    </row>
    <row r="498" spans="2:2">
      <c r="B498" t="s">
        <v>1306</v>
      </c>
    </row>
    <row r="499" spans="2:2">
      <c r="B499" t="s">
        <v>1307</v>
      </c>
    </row>
    <row r="500" spans="2:2">
      <c r="B500" t="s">
        <v>1476</v>
      </c>
    </row>
    <row r="501" spans="2:2">
      <c r="B501" t="s">
        <v>1477</v>
      </c>
    </row>
    <row r="502" spans="2:2">
      <c r="B502" t="s">
        <v>1478</v>
      </c>
    </row>
    <row r="503" spans="2:2">
      <c r="B503" t="s">
        <v>1479</v>
      </c>
    </row>
    <row r="504" spans="2:2">
      <c r="B504" t="s">
        <v>1480</v>
      </c>
    </row>
    <row r="505" spans="2:2">
      <c r="B505" t="s">
        <v>1481</v>
      </c>
    </row>
    <row r="506" spans="2:2">
      <c r="B506" t="s">
        <v>1482</v>
      </c>
    </row>
    <row r="507" spans="2:2">
      <c r="B507" t="s">
        <v>1483</v>
      </c>
    </row>
    <row r="508" spans="2:2">
      <c r="B508" t="s">
        <v>1484</v>
      </c>
    </row>
    <row r="509" spans="2:2">
      <c r="B509" t="s">
        <v>1485</v>
      </c>
    </row>
    <row r="510" spans="2:2">
      <c r="B510" t="s">
        <v>1486</v>
      </c>
    </row>
    <row r="511" spans="2:2">
      <c r="B511" t="s">
        <v>1487</v>
      </c>
    </row>
    <row r="512" spans="2:2">
      <c r="B512" t="s">
        <v>1488</v>
      </c>
    </row>
    <row r="513" spans="2:2">
      <c r="B513" t="s">
        <v>1489</v>
      </c>
    </row>
    <row r="514" spans="2:2">
      <c r="B514" t="s">
        <v>1490</v>
      </c>
    </row>
    <row r="515" spans="2:2">
      <c r="B515" t="s">
        <v>1491</v>
      </c>
    </row>
    <row r="516" spans="2:2">
      <c r="B516" t="s">
        <v>1492</v>
      </c>
    </row>
    <row r="517" spans="2:2">
      <c r="B517" t="s">
        <v>1493</v>
      </c>
    </row>
    <row r="518" spans="2:2">
      <c r="B518" t="s">
        <v>1494</v>
      </c>
    </row>
    <row r="519" spans="2:2">
      <c r="B519" t="s">
        <v>1495</v>
      </c>
    </row>
    <row r="520" spans="2:2">
      <c r="B520" t="s">
        <v>1496</v>
      </c>
    </row>
    <row r="521" spans="2:2">
      <c r="B521" t="s">
        <v>1497</v>
      </c>
    </row>
    <row r="522" spans="2:2">
      <c r="B522" t="s">
        <v>1498</v>
      </c>
    </row>
    <row r="523" spans="2:2">
      <c r="B523" t="s">
        <v>1329</v>
      </c>
    </row>
    <row r="524" spans="2:2">
      <c r="B524" t="s">
        <v>1330</v>
      </c>
    </row>
    <row r="525" spans="2:2">
      <c r="B525" t="s">
        <v>1331</v>
      </c>
    </row>
    <row r="526" spans="2:2">
      <c r="B526" t="s">
        <v>1332</v>
      </c>
    </row>
    <row r="527" spans="2:2">
      <c r="B527" t="s">
        <v>1333</v>
      </c>
    </row>
    <row r="528" spans="2:2">
      <c r="B528" t="s">
        <v>1334</v>
      </c>
    </row>
    <row r="529" spans="2:2">
      <c r="B529" t="s">
        <v>1335</v>
      </c>
    </row>
    <row r="530" spans="2:2">
      <c r="B530" t="s">
        <v>1336</v>
      </c>
    </row>
    <row r="531" spans="2:2">
      <c r="B531" t="s">
        <v>1337</v>
      </c>
    </row>
    <row r="532" spans="2:2">
      <c r="B532" t="s">
        <v>1338</v>
      </c>
    </row>
    <row r="533" spans="2:2">
      <c r="B533" t="s">
        <v>1339</v>
      </c>
    </row>
    <row r="534" spans="2:2">
      <c r="B534" t="s">
        <v>1340</v>
      </c>
    </row>
    <row r="535" spans="2:2">
      <c r="B535" t="s">
        <v>1341</v>
      </c>
    </row>
    <row r="536" spans="2:2">
      <c r="B536" t="s">
        <v>1342</v>
      </c>
    </row>
    <row r="537" spans="2:2">
      <c r="B537" t="s">
        <v>1343</v>
      </c>
    </row>
    <row r="538" spans="2:2">
      <c r="B538" t="s">
        <v>1344</v>
      </c>
    </row>
    <row r="539" spans="2:2">
      <c r="B539" t="s">
        <v>1345</v>
      </c>
    </row>
    <row r="540" spans="2:2">
      <c r="B540" t="s">
        <v>1346</v>
      </c>
    </row>
    <row r="541" spans="2:2">
      <c r="B541" t="s">
        <v>1347</v>
      </c>
    </row>
    <row r="542" spans="2:2">
      <c r="B542" t="s">
        <v>1348</v>
      </c>
    </row>
    <row r="543" spans="2:2">
      <c r="B543" t="s">
        <v>1349</v>
      </c>
    </row>
    <row r="544" spans="2:2">
      <c r="B544" t="s">
        <v>1350</v>
      </c>
    </row>
    <row r="545" spans="2:2">
      <c r="B545" t="s">
        <v>1351</v>
      </c>
    </row>
    <row r="546" spans="2:2">
      <c r="B546" t="s">
        <v>1352</v>
      </c>
    </row>
    <row r="547" spans="2:2">
      <c r="B547" t="s">
        <v>1353</v>
      </c>
    </row>
    <row r="548" spans="2:2">
      <c r="B548" t="s">
        <v>1524</v>
      </c>
    </row>
    <row r="549" spans="2:2">
      <c r="B549" t="s">
        <v>1525</v>
      </c>
    </row>
    <row r="550" spans="2:2">
      <c r="B550" t="s">
        <v>1526</v>
      </c>
    </row>
    <row r="551" spans="2:2">
      <c r="B551" t="s">
        <v>1527</v>
      </c>
    </row>
    <row r="552" spans="2:2">
      <c r="B552" t="s">
        <v>1528</v>
      </c>
    </row>
    <row r="553" spans="2:2">
      <c r="B553" t="s">
        <v>1529</v>
      </c>
    </row>
    <row r="554" spans="2:2">
      <c r="B554" t="s">
        <v>1530</v>
      </c>
    </row>
    <row r="555" spans="2:2">
      <c r="B555" t="s">
        <v>1531</v>
      </c>
    </row>
    <row r="556" spans="2:2">
      <c r="B556" t="s">
        <v>1532</v>
      </c>
    </row>
    <row r="557" spans="2:2">
      <c r="B557" t="s">
        <v>1533</v>
      </c>
    </row>
    <row r="558" spans="2:2">
      <c r="B558" t="s">
        <v>1534</v>
      </c>
    </row>
    <row r="559" spans="2:2">
      <c r="B559" t="s">
        <v>1535</v>
      </c>
    </row>
    <row r="560" spans="2:2">
      <c r="B560" t="s">
        <v>1536</v>
      </c>
    </row>
    <row r="561" spans="2:2">
      <c r="B561" t="s">
        <v>1537</v>
      </c>
    </row>
    <row r="562" spans="2:2">
      <c r="B562" t="s">
        <v>1538</v>
      </c>
    </row>
    <row r="563" spans="2:2">
      <c r="B563" t="s">
        <v>1539</v>
      </c>
    </row>
    <row r="564" spans="2:2">
      <c r="B564" t="s">
        <v>1540</v>
      </c>
    </row>
    <row r="565" spans="2:2">
      <c r="B565" t="s">
        <v>1541</v>
      </c>
    </row>
    <row r="566" spans="2:2">
      <c r="B566" t="s">
        <v>1542</v>
      </c>
    </row>
    <row r="567" spans="2:2">
      <c r="B567" t="s">
        <v>1543</v>
      </c>
    </row>
    <row r="568" spans="2:2">
      <c r="B568" t="s">
        <v>1544</v>
      </c>
    </row>
    <row r="569" spans="2:2">
      <c r="B569" t="s">
        <v>1377</v>
      </c>
    </row>
    <row r="570" spans="2:2">
      <c r="B570" t="s">
        <v>1378</v>
      </c>
    </row>
    <row r="571" spans="2:2">
      <c r="B571" t="s">
        <v>1379</v>
      </c>
    </row>
    <row r="572" spans="2:2">
      <c r="B572" t="s">
        <v>1380</v>
      </c>
    </row>
    <row r="573" spans="2:2">
      <c r="B573" t="s">
        <v>1381</v>
      </c>
    </row>
    <row r="574" spans="2:2">
      <c r="B574" t="s">
        <v>1382</v>
      </c>
    </row>
    <row r="575" spans="2:2">
      <c r="B575" t="s">
        <v>1383</v>
      </c>
    </row>
    <row r="576" spans="2:2">
      <c r="B576" t="s">
        <v>1384</v>
      </c>
    </row>
    <row r="577" spans="2:2">
      <c r="B577" t="s">
        <v>1385</v>
      </c>
    </row>
    <row r="578" spans="2:2">
      <c r="B578" t="s">
        <v>1386</v>
      </c>
    </row>
    <row r="579" spans="2:2">
      <c r="B579" t="s">
        <v>1387</v>
      </c>
    </row>
    <row r="580" spans="2:2">
      <c r="B580" t="s">
        <v>1388</v>
      </c>
    </row>
    <row r="581" spans="2:2">
      <c r="B581" t="s">
        <v>1389</v>
      </c>
    </row>
    <row r="582" spans="2:2">
      <c r="B582" t="s">
        <v>1390</v>
      </c>
    </row>
    <row r="583" spans="2:2">
      <c r="B583" t="s">
        <v>1391</v>
      </c>
    </row>
    <row r="584" spans="2:2">
      <c r="B584" t="s">
        <v>1581</v>
      </c>
    </row>
    <row r="585" spans="2:2">
      <c r="B585" t="s">
        <v>1582</v>
      </c>
    </row>
    <row r="586" spans="2:2">
      <c r="B586" t="s">
        <v>1583</v>
      </c>
    </row>
    <row r="587" spans="2:2">
      <c r="B587" t="s">
        <v>1584</v>
      </c>
    </row>
    <row r="588" spans="2:2">
      <c r="B588" t="s">
        <v>1585</v>
      </c>
    </row>
    <row r="589" spans="2:2">
      <c r="B589" t="s">
        <v>1586</v>
      </c>
    </row>
    <row r="590" spans="2:2">
      <c r="B590" t="s">
        <v>1587</v>
      </c>
    </row>
    <row r="591" spans="2:2">
      <c r="B591" t="s">
        <v>1588</v>
      </c>
    </row>
    <row r="592" spans="2:2">
      <c r="B592" t="s">
        <v>1589</v>
      </c>
    </row>
    <row r="593" spans="2:2">
      <c r="B593" t="s">
        <v>1590</v>
      </c>
    </row>
    <row r="594" spans="2:2">
      <c r="B594" t="s">
        <v>1591</v>
      </c>
    </row>
    <row r="595" spans="2:2">
      <c r="B595" t="s">
        <v>1592</v>
      </c>
    </row>
    <row r="596" spans="2:2">
      <c r="B596" t="s">
        <v>1593</v>
      </c>
    </row>
    <row r="597" spans="2:2">
      <c r="B597" t="s">
        <v>1594</v>
      </c>
    </row>
    <row r="598" spans="2:2">
      <c r="B598" t="s">
        <v>1595</v>
      </c>
    </row>
    <row r="599" spans="2:2">
      <c r="B599" t="s">
        <v>1596</v>
      </c>
    </row>
    <row r="600" spans="2:2">
      <c r="B600" t="s">
        <v>1597</v>
      </c>
    </row>
    <row r="601" spans="2:2">
      <c r="B601" t="s">
        <v>1598</v>
      </c>
    </row>
    <row r="602" spans="2:2">
      <c r="B602" t="s">
        <v>1599</v>
      </c>
    </row>
    <row r="603" spans="2:2">
      <c r="B603" t="s">
        <v>1600</v>
      </c>
    </row>
    <row r="604" spans="2:2">
      <c r="B604" t="s">
        <v>1601</v>
      </c>
    </row>
    <row r="605" spans="2:2">
      <c r="B605" t="s">
        <v>1602</v>
      </c>
    </row>
    <row r="606" spans="2:2">
      <c r="B606" t="s">
        <v>1603</v>
      </c>
    </row>
    <row r="607" spans="2:2">
      <c r="B607" t="s">
        <v>1415</v>
      </c>
    </row>
    <row r="608" spans="2:2">
      <c r="B608" t="s">
        <v>1416</v>
      </c>
    </row>
    <row r="609" spans="2:2">
      <c r="B609" t="s">
        <v>1417</v>
      </c>
    </row>
    <row r="610" spans="2:2">
      <c r="B610" t="s">
        <v>1418</v>
      </c>
    </row>
    <row r="611" spans="2:2">
      <c r="B611" t="s">
        <v>1419</v>
      </c>
    </row>
    <row r="612" spans="2:2">
      <c r="B612" t="s">
        <v>1420</v>
      </c>
    </row>
    <row r="613" spans="2:2">
      <c r="B613" t="s">
        <v>1421</v>
      </c>
    </row>
    <row r="614" spans="2:2">
      <c r="B614" t="s">
        <v>1422</v>
      </c>
    </row>
    <row r="615" spans="2:2">
      <c r="B615" t="s">
        <v>1423</v>
      </c>
    </row>
    <row r="616" spans="2:2">
      <c r="B616" t="s">
        <v>1424</v>
      </c>
    </row>
    <row r="617" spans="2:2">
      <c r="B617" t="s">
        <v>1425</v>
      </c>
    </row>
    <row r="618" spans="2:2">
      <c r="B618" t="s">
        <v>1426</v>
      </c>
    </row>
    <row r="619" spans="2:2">
      <c r="B619" t="s">
        <v>1427</v>
      </c>
    </row>
    <row r="620" spans="2:2">
      <c r="B620" t="s">
        <v>1428</v>
      </c>
    </row>
    <row r="621" spans="2:2">
      <c r="B621" t="s">
        <v>1429</v>
      </c>
    </row>
    <row r="622" spans="2:2">
      <c r="B622" t="s">
        <v>1430</v>
      </c>
    </row>
    <row r="623" spans="2:2">
      <c r="B623" t="s">
        <v>1431</v>
      </c>
    </row>
    <row r="624" spans="2:2">
      <c r="B624" t="s">
        <v>1432</v>
      </c>
    </row>
    <row r="625" spans="2:2">
      <c r="B625" t="s">
        <v>1433</v>
      </c>
    </row>
    <row r="626" spans="2:2">
      <c r="B626" t="s">
        <v>1434</v>
      </c>
    </row>
    <row r="627" spans="2:2">
      <c r="B627" t="s">
        <v>1435</v>
      </c>
    </row>
    <row r="628" spans="2:2">
      <c r="B628" t="s">
        <v>1436</v>
      </c>
    </row>
    <row r="629" spans="2:2">
      <c r="B629" t="s">
        <v>1437</v>
      </c>
    </row>
    <row r="630" spans="2:2">
      <c r="B630" t="s">
        <v>1438</v>
      </c>
    </row>
    <row r="631" spans="2:2">
      <c r="B631" t="s">
        <v>1605</v>
      </c>
    </row>
    <row r="632" spans="2:2">
      <c r="B632" t="s">
        <v>1606</v>
      </c>
    </row>
    <row r="633" spans="2:2">
      <c r="B633" t="s">
        <v>1607</v>
      </c>
    </row>
    <row r="634" spans="2:2">
      <c r="B634" t="s">
        <v>1608</v>
      </c>
    </row>
    <row r="635" spans="2:2">
      <c r="B635" t="s">
        <v>1609</v>
      </c>
    </row>
    <row r="636" spans="2:2">
      <c r="B636" t="s">
        <v>1610</v>
      </c>
    </row>
    <row r="637" spans="2:2">
      <c r="B637" t="s">
        <v>1611</v>
      </c>
    </row>
    <row r="638" spans="2:2">
      <c r="B638" t="s">
        <v>1612</v>
      </c>
    </row>
    <row r="639" spans="2:2">
      <c r="B639" t="s">
        <v>1613</v>
      </c>
    </row>
    <row r="640" spans="2:2">
      <c r="B640" t="s">
        <v>1614</v>
      </c>
    </row>
    <row r="641" spans="2:2">
      <c r="B641" t="s">
        <v>1615</v>
      </c>
    </row>
    <row r="642" spans="2:2">
      <c r="B642" t="s">
        <v>1616</v>
      </c>
    </row>
    <row r="643" spans="2:2">
      <c r="B643" t="s">
        <v>1617</v>
      </c>
    </row>
    <row r="644" spans="2:2">
      <c r="B644" t="s">
        <v>1618</v>
      </c>
    </row>
    <row r="645" spans="2:2">
      <c r="B645" t="s">
        <v>1619</v>
      </c>
    </row>
    <row r="646" spans="2:2">
      <c r="B646" t="s">
        <v>1620</v>
      </c>
    </row>
    <row r="647" spans="2:2">
      <c r="B647" t="s">
        <v>1621</v>
      </c>
    </row>
    <row r="648" spans="2:2">
      <c r="B648" t="s">
        <v>1622</v>
      </c>
    </row>
    <row r="649" spans="2:2">
      <c r="B649" t="s">
        <v>1623</v>
      </c>
    </row>
    <row r="650" spans="2:2">
      <c r="B650" t="s">
        <v>1624</v>
      </c>
    </row>
    <row r="651" spans="2:2">
      <c r="B651" t="s">
        <v>1625</v>
      </c>
    </row>
    <row r="652" spans="2:2">
      <c r="B652" t="s">
        <v>1626</v>
      </c>
    </row>
    <row r="653" spans="2:2">
      <c r="B653" t="s">
        <v>1627</v>
      </c>
    </row>
    <row r="654" spans="2:2">
      <c r="B654" t="s">
        <v>1462</v>
      </c>
    </row>
    <row r="655" spans="2:2">
      <c r="B655" t="s">
        <v>1463</v>
      </c>
    </row>
  </sheetData>
  <mergeCells count="1">
    <mergeCell ref="A1:G1"/>
  </mergeCells>
  <phoneticPr fontId="2" type="noConversion"/>
  <printOptions headings="1" gridLinesSet="0"/>
  <pageMargins left="0" right="0" top="0.72" bottom="0.21" header="0.22" footer="0.17"/>
  <headerFooter alignWithMargins="0">
    <oddHeader>&amp;L&amp;8Page &amp;P&amp;R&amp;8Page &amp;P</oddHeader>
  </headerFooter>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E290"/>
  <sheetViews>
    <sheetView showGridLines="0" topLeftCell="A275" zoomScale="150" workbookViewId="0">
      <selection activeCell="A196" sqref="A196:XFD196"/>
    </sheetView>
  </sheetViews>
  <sheetFormatPr baseColWidth="10" defaultColWidth="8.83203125" defaultRowHeight="12"/>
  <cols>
    <col min="1" max="1" width="30.6640625" customWidth="1"/>
    <col min="2" max="2" width="24.6640625" customWidth="1"/>
    <col min="4" max="4" width="30.6640625" customWidth="1"/>
    <col min="5" max="5" width="24.6640625" customWidth="1"/>
  </cols>
  <sheetData>
    <row r="1" spans="1:5">
      <c r="A1" s="354" t="s">
        <v>39</v>
      </c>
      <c r="B1" s="355"/>
      <c r="C1" s="355"/>
      <c r="D1" s="355"/>
      <c r="E1" s="355"/>
    </row>
    <row r="2" spans="1:5">
      <c r="A2" s="300"/>
      <c r="B2" s="301"/>
      <c r="C2" s="302"/>
      <c r="D2" s="302"/>
      <c r="E2" s="302"/>
    </row>
    <row r="3" spans="1:5">
      <c r="A3" s="146">
        <f>'ASA1'!B6</f>
        <v>0</v>
      </c>
    </row>
    <row r="4" spans="1:5">
      <c r="A4" s="86">
        <f>'ASA1'!B7</f>
        <v>0</v>
      </c>
    </row>
    <row r="6" spans="1:5">
      <c r="A6" s="302" t="s">
        <v>127</v>
      </c>
      <c r="B6" s="302" t="s">
        <v>123</v>
      </c>
      <c r="C6" s="302"/>
      <c r="D6" s="303"/>
      <c r="E6" s="303"/>
    </row>
    <row r="7" spans="1:5">
      <c r="A7" s="302" t="s">
        <v>280</v>
      </c>
      <c r="B7" s="302">
        <v>2984.33</v>
      </c>
      <c r="C7" s="302"/>
      <c r="D7" s="303"/>
      <c r="E7" s="303"/>
    </row>
    <row r="8" spans="1:5">
      <c r="A8" s="302" t="s">
        <v>183</v>
      </c>
      <c r="B8" s="302">
        <v>17351.939999999999</v>
      </c>
      <c r="C8" s="302"/>
      <c r="D8" s="303"/>
      <c r="E8" s="303"/>
    </row>
    <row r="9" spans="1:5">
      <c r="A9" s="302" t="s">
        <v>184</v>
      </c>
      <c r="B9" s="302">
        <v>7920</v>
      </c>
      <c r="C9" s="302"/>
      <c r="D9" s="303"/>
      <c r="E9" s="303"/>
    </row>
    <row r="10" spans="1:5">
      <c r="A10" s="302" t="s">
        <v>185</v>
      </c>
      <c r="B10" s="302">
        <v>3619</v>
      </c>
      <c r="C10" s="302"/>
      <c r="D10" s="303"/>
      <c r="E10" s="303"/>
    </row>
    <row r="11" spans="1:5">
      <c r="A11" s="302" t="s">
        <v>186</v>
      </c>
      <c r="B11" s="302">
        <v>68211.850000000006</v>
      </c>
      <c r="C11" s="302"/>
      <c r="D11" s="303"/>
      <c r="E11" s="303"/>
    </row>
    <row r="12" spans="1:5">
      <c r="A12" s="304" t="s">
        <v>187</v>
      </c>
      <c r="B12" s="302">
        <v>10905</v>
      </c>
      <c r="C12" s="302"/>
      <c r="D12" s="303"/>
      <c r="E12" s="303"/>
    </row>
    <row r="13" spans="1:5">
      <c r="A13" t="s">
        <v>188</v>
      </c>
      <c r="B13">
        <v>11100</v>
      </c>
      <c r="D13" s="303"/>
      <c r="E13" s="303"/>
    </row>
    <row r="14" spans="1:5">
      <c r="A14" t="s">
        <v>189</v>
      </c>
      <c r="B14">
        <v>17883.919999999998</v>
      </c>
      <c r="D14" s="303"/>
      <c r="E14" s="303"/>
    </row>
    <row r="15" spans="1:5">
      <c r="A15" t="s">
        <v>190</v>
      </c>
      <c r="B15">
        <v>42412.5</v>
      </c>
      <c r="D15" s="303"/>
      <c r="E15" s="303"/>
    </row>
    <row r="16" spans="1:5">
      <c r="A16" t="s">
        <v>191</v>
      </c>
      <c r="B16">
        <v>7200</v>
      </c>
      <c r="D16" s="303"/>
      <c r="E16" s="303"/>
    </row>
    <row r="17" spans="1:5">
      <c r="A17" t="s">
        <v>192</v>
      </c>
      <c r="B17">
        <v>3188.93</v>
      </c>
      <c r="D17" s="303"/>
      <c r="E17" s="303"/>
    </row>
    <row r="18" spans="1:5">
      <c r="A18" t="s">
        <v>193</v>
      </c>
      <c r="B18">
        <v>20160</v>
      </c>
      <c r="D18" s="303"/>
      <c r="E18" s="303"/>
    </row>
    <row r="19" spans="1:5">
      <c r="A19" t="s">
        <v>194</v>
      </c>
      <c r="B19">
        <v>76726.47</v>
      </c>
      <c r="D19" s="303"/>
      <c r="E19" s="303"/>
    </row>
    <row r="20" spans="1:5">
      <c r="A20" t="s">
        <v>195</v>
      </c>
      <c r="B20">
        <v>140848.38</v>
      </c>
      <c r="D20" s="303"/>
      <c r="E20" s="303"/>
    </row>
    <row r="21" spans="1:5">
      <c r="A21" t="s">
        <v>196</v>
      </c>
      <c r="B21">
        <v>408068.85</v>
      </c>
      <c r="D21" s="303"/>
      <c r="E21" s="303"/>
    </row>
    <row r="22" spans="1:5">
      <c r="A22" t="s">
        <v>197</v>
      </c>
      <c r="B22">
        <v>8199</v>
      </c>
      <c r="D22" s="303"/>
      <c r="E22" s="303"/>
    </row>
    <row r="23" spans="1:5">
      <c r="A23" t="s">
        <v>198</v>
      </c>
      <c r="B23">
        <v>48693.98</v>
      </c>
      <c r="D23" s="303"/>
      <c r="E23" s="303"/>
    </row>
    <row r="24" spans="1:5">
      <c r="A24" t="s">
        <v>199</v>
      </c>
      <c r="B24">
        <v>2830.97</v>
      </c>
      <c r="D24" s="303"/>
      <c r="E24" s="303"/>
    </row>
    <row r="25" spans="1:5">
      <c r="A25" t="s">
        <v>297</v>
      </c>
      <c r="B25">
        <v>8099.4</v>
      </c>
      <c r="D25" s="303"/>
      <c r="E25" s="303"/>
    </row>
    <row r="26" spans="1:5">
      <c r="A26" t="s">
        <v>298</v>
      </c>
      <c r="B26">
        <v>38311.5</v>
      </c>
      <c r="D26" s="303"/>
      <c r="E26" s="303"/>
    </row>
    <row r="27" spans="1:5">
      <c r="A27" t="s">
        <v>299</v>
      </c>
      <c r="B27">
        <v>3157.85</v>
      </c>
      <c r="D27" s="303"/>
      <c r="E27" s="303"/>
    </row>
    <row r="28" spans="1:5">
      <c r="A28" t="s">
        <v>300</v>
      </c>
      <c r="B28">
        <v>13807.07</v>
      </c>
      <c r="D28" s="303"/>
      <c r="E28" s="303"/>
    </row>
    <row r="29" spans="1:5">
      <c r="A29" t="s">
        <v>301</v>
      </c>
      <c r="B29">
        <v>346176.84</v>
      </c>
      <c r="D29" s="303"/>
      <c r="E29" s="303"/>
    </row>
    <row r="30" spans="1:5">
      <c r="A30" t="s">
        <v>302</v>
      </c>
      <c r="B30">
        <v>46319.78</v>
      </c>
      <c r="D30" s="303"/>
      <c r="E30" s="303"/>
    </row>
    <row r="31" spans="1:5">
      <c r="A31" t="s">
        <v>303</v>
      </c>
      <c r="B31">
        <v>17434.93</v>
      </c>
      <c r="D31" s="303"/>
      <c r="E31" s="303"/>
    </row>
    <row r="32" spans="1:5">
      <c r="A32" t="s">
        <v>304</v>
      </c>
      <c r="B32">
        <v>279344</v>
      </c>
      <c r="D32" s="303"/>
      <c r="E32" s="303"/>
    </row>
    <row r="33" spans="1:5">
      <c r="A33" t="s">
        <v>305</v>
      </c>
      <c r="B33">
        <v>3615</v>
      </c>
      <c r="D33" s="303"/>
      <c r="E33" s="303"/>
    </row>
    <row r="34" spans="1:5">
      <c r="A34" t="s">
        <v>306</v>
      </c>
      <c r="B34">
        <v>431064.36</v>
      </c>
      <c r="D34" s="303"/>
      <c r="E34" s="303"/>
    </row>
    <row r="35" spans="1:5">
      <c r="A35" t="s">
        <v>307</v>
      </c>
      <c r="B35">
        <v>9357.17</v>
      </c>
      <c r="D35" s="303"/>
      <c r="E35" s="303"/>
    </row>
    <row r="36" spans="1:5">
      <c r="A36" t="s">
        <v>308</v>
      </c>
      <c r="B36">
        <v>5451.54</v>
      </c>
      <c r="D36" s="303"/>
      <c r="E36" s="303"/>
    </row>
    <row r="37" spans="1:5">
      <c r="A37" t="s">
        <v>309</v>
      </c>
      <c r="B37">
        <v>3891.34</v>
      </c>
      <c r="D37" s="303"/>
      <c r="E37" s="303"/>
    </row>
    <row r="38" spans="1:5">
      <c r="A38" t="s">
        <v>310</v>
      </c>
      <c r="B38">
        <v>5992.5</v>
      </c>
      <c r="D38" s="303"/>
      <c r="E38" s="303"/>
    </row>
    <row r="39" spans="1:5">
      <c r="A39" t="s">
        <v>311</v>
      </c>
      <c r="B39">
        <v>6932</v>
      </c>
      <c r="D39" s="303"/>
      <c r="E39" s="303"/>
    </row>
    <row r="40" spans="1:5">
      <c r="A40" t="s">
        <v>312</v>
      </c>
      <c r="B40">
        <v>17739</v>
      </c>
      <c r="D40" s="303"/>
      <c r="E40" s="303"/>
    </row>
    <row r="41" spans="1:5">
      <c r="A41" t="s">
        <v>313</v>
      </c>
      <c r="B41">
        <v>3461.31</v>
      </c>
      <c r="D41" s="303"/>
      <c r="E41" s="303"/>
    </row>
    <row r="42" spans="1:5">
      <c r="A42" t="s">
        <v>314</v>
      </c>
      <c r="B42">
        <v>18212.669999999998</v>
      </c>
      <c r="D42" s="303"/>
      <c r="E42" s="303"/>
    </row>
    <row r="43" spans="1:5">
      <c r="A43" t="s">
        <v>315</v>
      </c>
      <c r="B43">
        <v>3141.29</v>
      </c>
      <c r="D43" s="303"/>
      <c r="E43" s="303"/>
    </row>
    <row r="44" spans="1:5">
      <c r="A44" t="s">
        <v>316</v>
      </c>
      <c r="B44">
        <v>9548.44</v>
      </c>
      <c r="D44" s="303"/>
      <c r="E44" s="303"/>
    </row>
    <row r="45" spans="1:5">
      <c r="A45" t="s">
        <v>209</v>
      </c>
      <c r="B45">
        <v>44074</v>
      </c>
      <c r="D45" s="303"/>
      <c r="E45" s="303"/>
    </row>
    <row r="46" spans="1:5">
      <c r="A46" t="s">
        <v>210</v>
      </c>
      <c r="B46">
        <v>3560.44</v>
      </c>
      <c r="D46" s="303"/>
      <c r="E46" s="303"/>
    </row>
    <row r="47" spans="1:5">
      <c r="A47" t="s">
        <v>211</v>
      </c>
      <c r="B47">
        <v>69182.320000000007</v>
      </c>
    </row>
    <row r="48" spans="1:5">
      <c r="A48" t="s">
        <v>212</v>
      </c>
      <c r="B48">
        <v>3159.58</v>
      </c>
    </row>
    <row r="49" spans="1:2">
      <c r="A49" t="s">
        <v>213</v>
      </c>
      <c r="B49">
        <v>5515.3</v>
      </c>
    </row>
    <row r="50" spans="1:2">
      <c r="A50" t="s">
        <v>214</v>
      </c>
      <c r="B50">
        <v>6750.42</v>
      </c>
    </row>
    <row r="51" spans="1:2">
      <c r="A51" t="s">
        <v>215</v>
      </c>
      <c r="B51">
        <v>15321.44</v>
      </c>
    </row>
    <row r="52" spans="1:2">
      <c r="A52" t="s">
        <v>216</v>
      </c>
      <c r="B52">
        <v>35485.83</v>
      </c>
    </row>
    <row r="53" spans="1:2">
      <c r="A53" t="s">
        <v>217</v>
      </c>
      <c r="B53">
        <v>17368</v>
      </c>
    </row>
    <row r="54" spans="1:2">
      <c r="A54" t="s">
        <v>218</v>
      </c>
      <c r="B54">
        <v>5136.25</v>
      </c>
    </row>
    <row r="55" spans="1:2">
      <c r="A55" t="s">
        <v>219</v>
      </c>
      <c r="B55">
        <v>6088.48</v>
      </c>
    </row>
    <row r="56" spans="1:2">
      <c r="A56" t="s">
        <v>220</v>
      </c>
      <c r="B56">
        <v>20596.400000000001</v>
      </c>
    </row>
    <row r="57" spans="1:2">
      <c r="A57" t="s">
        <v>221</v>
      </c>
      <c r="B57">
        <v>16647.95</v>
      </c>
    </row>
    <row r="58" spans="1:2">
      <c r="A58" t="s">
        <v>222</v>
      </c>
      <c r="B58">
        <v>3939</v>
      </c>
    </row>
    <row r="59" spans="1:2">
      <c r="A59" t="s">
        <v>223</v>
      </c>
      <c r="B59">
        <v>6548.7</v>
      </c>
    </row>
    <row r="60" spans="1:2">
      <c r="A60" t="s">
        <v>224</v>
      </c>
      <c r="B60">
        <v>6500</v>
      </c>
    </row>
    <row r="61" spans="1:2">
      <c r="A61" t="s">
        <v>225</v>
      </c>
      <c r="B61">
        <v>250614.59</v>
      </c>
    </row>
    <row r="62" spans="1:2">
      <c r="A62" t="s">
        <v>226</v>
      </c>
      <c r="B62">
        <v>4800</v>
      </c>
    </row>
    <row r="63" spans="1:2">
      <c r="A63" t="s">
        <v>227</v>
      </c>
      <c r="B63">
        <v>2671.05</v>
      </c>
    </row>
    <row r="64" spans="1:2">
      <c r="A64" t="s">
        <v>339</v>
      </c>
      <c r="B64">
        <v>39642</v>
      </c>
    </row>
    <row r="65" spans="1:2">
      <c r="A65" t="s">
        <v>340</v>
      </c>
      <c r="B65">
        <v>149658.64000000001</v>
      </c>
    </row>
    <row r="66" spans="1:2">
      <c r="A66" t="s">
        <v>341</v>
      </c>
      <c r="B66">
        <v>7412.5</v>
      </c>
    </row>
    <row r="67" spans="1:2">
      <c r="A67" t="s">
        <v>342</v>
      </c>
      <c r="B67">
        <v>6348.85</v>
      </c>
    </row>
    <row r="68" spans="1:2">
      <c r="A68" t="s">
        <v>343</v>
      </c>
      <c r="B68">
        <v>55772.26</v>
      </c>
    </row>
    <row r="69" spans="1:2">
      <c r="A69" t="s">
        <v>344</v>
      </c>
      <c r="B69">
        <v>11641.21</v>
      </c>
    </row>
    <row r="70" spans="1:2">
      <c r="A70" t="s">
        <v>345</v>
      </c>
      <c r="B70">
        <v>4200.63</v>
      </c>
    </row>
    <row r="71" spans="1:2">
      <c r="A71" t="s">
        <v>346</v>
      </c>
      <c r="B71">
        <v>10830.06</v>
      </c>
    </row>
    <row r="72" spans="1:2">
      <c r="A72" t="s">
        <v>347</v>
      </c>
      <c r="B72">
        <v>2925.35</v>
      </c>
    </row>
    <row r="73" spans="1:2">
      <c r="A73" t="s">
        <v>348</v>
      </c>
      <c r="B73">
        <v>171261.21</v>
      </c>
    </row>
    <row r="74" spans="1:2">
      <c r="A74" t="s">
        <v>349</v>
      </c>
      <c r="B74">
        <v>4389.26</v>
      </c>
    </row>
    <row r="75" spans="1:2">
      <c r="A75" t="s">
        <v>350</v>
      </c>
      <c r="B75">
        <v>24712501.059999999</v>
      </c>
    </row>
    <row r="76" spans="1:2">
      <c r="A76" t="s">
        <v>351</v>
      </c>
      <c r="B76">
        <v>13177.07</v>
      </c>
    </row>
    <row r="77" spans="1:2">
      <c r="A77" t="s">
        <v>352</v>
      </c>
      <c r="B77">
        <v>527869.46</v>
      </c>
    </row>
    <row r="78" spans="1:2">
      <c r="A78" t="s">
        <v>353</v>
      </c>
      <c r="B78">
        <v>6662069.96</v>
      </c>
    </row>
    <row r="79" spans="1:2">
      <c r="A79" t="s">
        <v>354</v>
      </c>
      <c r="B79">
        <v>77242.880000000005</v>
      </c>
    </row>
    <row r="80" spans="1:2">
      <c r="A80" t="s">
        <v>355</v>
      </c>
      <c r="B80">
        <v>5498.08</v>
      </c>
    </row>
    <row r="81" spans="1:2">
      <c r="A81" t="s">
        <v>356</v>
      </c>
      <c r="B81">
        <v>4485</v>
      </c>
    </row>
    <row r="82" spans="1:2">
      <c r="A82" t="s">
        <v>357</v>
      </c>
      <c r="B82">
        <v>3585</v>
      </c>
    </row>
    <row r="83" spans="1:2">
      <c r="A83" t="s">
        <v>242</v>
      </c>
      <c r="B83">
        <v>8923.9599999999991</v>
      </c>
    </row>
    <row r="84" spans="1:2">
      <c r="A84" t="s">
        <v>243</v>
      </c>
      <c r="B84">
        <v>53694</v>
      </c>
    </row>
    <row r="85" spans="1:2">
      <c r="A85" t="s">
        <v>244</v>
      </c>
      <c r="B85">
        <v>6644948.3799999999</v>
      </c>
    </row>
    <row r="86" spans="1:2">
      <c r="A86" t="s">
        <v>245</v>
      </c>
      <c r="B86">
        <v>226491.9</v>
      </c>
    </row>
    <row r="87" spans="1:2">
      <c r="A87" t="s">
        <v>246</v>
      </c>
      <c r="B87">
        <v>6626.5</v>
      </c>
    </row>
    <row r="88" spans="1:2">
      <c r="A88" t="s">
        <v>247</v>
      </c>
      <c r="B88">
        <v>9740.0400000000009</v>
      </c>
    </row>
    <row r="89" spans="1:2">
      <c r="A89" t="s">
        <v>248</v>
      </c>
      <c r="B89">
        <v>3000</v>
      </c>
    </row>
    <row r="90" spans="1:2">
      <c r="A90" t="s">
        <v>249</v>
      </c>
      <c r="B90">
        <v>16794.75</v>
      </c>
    </row>
    <row r="91" spans="1:2">
      <c r="A91" t="s">
        <v>250</v>
      </c>
      <c r="B91">
        <v>3792</v>
      </c>
    </row>
    <row r="92" spans="1:2">
      <c r="A92" t="s">
        <v>251</v>
      </c>
      <c r="B92">
        <v>157988.96</v>
      </c>
    </row>
    <row r="93" spans="1:2">
      <c r="A93" t="s">
        <v>252</v>
      </c>
      <c r="B93">
        <v>5350</v>
      </c>
    </row>
    <row r="94" spans="1:2">
      <c r="A94" t="s">
        <v>253</v>
      </c>
      <c r="B94">
        <v>32920.5</v>
      </c>
    </row>
    <row r="95" spans="1:2">
      <c r="A95" t="s">
        <v>254</v>
      </c>
      <c r="B95">
        <v>13010.25</v>
      </c>
    </row>
    <row r="96" spans="1:2">
      <c r="A96" t="s">
        <v>255</v>
      </c>
      <c r="B96">
        <v>5310</v>
      </c>
    </row>
    <row r="97" spans="1:2">
      <c r="A97" t="s">
        <v>256</v>
      </c>
      <c r="B97">
        <v>2111534.41</v>
      </c>
    </row>
    <row r="98" spans="1:2">
      <c r="A98" t="s">
        <v>374</v>
      </c>
      <c r="B98">
        <v>64490.37</v>
      </c>
    </row>
    <row r="99" spans="1:2">
      <c r="A99" t="s">
        <v>375</v>
      </c>
      <c r="B99">
        <v>59424</v>
      </c>
    </row>
    <row r="100" spans="1:2">
      <c r="A100" t="s">
        <v>376</v>
      </c>
      <c r="B100">
        <v>15210</v>
      </c>
    </row>
    <row r="101" spans="1:2">
      <c r="A101" t="s">
        <v>377</v>
      </c>
      <c r="B101">
        <v>4190</v>
      </c>
    </row>
    <row r="102" spans="1:2">
      <c r="A102" t="s">
        <v>378</v>
      </c>
      <c r="B102">
        <v>26990</v>
      </c>
    </row>
    <row r="103" spans="1:2">
      <c r="A103" t="s">
        <v>379</v>
      </c>
      <c r="B103">
        <v>24300</v>
      </c>
    </row>
    <row r="104" spans="1:2">
      <c r="A104" t="s">
        <v>380</v>
      </c>
      <c r="B104">
        <v>3129.54</v>
      </c>
    </row>
    <row r="105" spans="1:2">
      <c r="A105" t="s">
        <v>381</v>
      </c>
      <c r="B105">
        <v>2647.48</v>
      </c>
    </row>
    <row r="106" spans="1:2">
      <c r="A106" t="s">
        <v>382</v>
      </c>
      <c r="B106">
        <v>3652.53</v>
      </c>
    </row>
    <row r="107" spans="1:2">
      <c r="A107" t="s">
        <v>383</v>
      </c>
      <c r="B107">
        <v>4504.28</v>
      </c>
    </row>
    <row r="108" spans="1:2">
      <c r="A108" t="s">
        <v>384</v>
      </c>
      <c r="B108">
        <v>44782.720000000001</v>
      </c>
    </row>
    <row r="109" spans="1:2">
      <c r="A109" t="s">
        <v>385</v>
      </c>
      <c r="B109">
        <v>573296.85</v>
      </c>
    </row>
    <row r="110" spans="1:2">
      <c r="A110" t="s">
        <v>386</v>
      </c>
      <c r="B110">
        <v>7753.76</v>
      </c>
    </row>
    <row r="111" spans="1:2">
      <c r="A111" t="s">
        <v>387</v>
      </c>
      <c r="B111">
        <v>34607.949999999997</v>
      </c>
    </row>
    <row r="112" spans="1:2">
      <c r="A112" t="s">
        <v>388</v>
      </c>
      <c r="B112">
        <v>6065.71</v>
      </c>
    </row>
    <row r="113" spans="1:2">
      <c r="A113" t="s">
        <v>389</v>
      </c>
      <c r="B113">
        <v>186279.34</v>
      </c>
    </row>
    <row r="114" spans="1:2">
      <c r="A114" t="s">
        <v>390</v>
      </c>
      <c r="B114">
        <v>77376.490000000005</v>
      </c>
    </row>
    <row r="115" spans="1:2">
      <c r="A115" t="s">
        <v>391</v>
      </c>
      <c r="B115">
        <v>76200</v>
      </c>
    </row>
    <row r="116" spans="1:2">
      <c r="A116" t="s">
        <v>392</v>
      </c>
      <c r="B116">
        <v>3250</v>
      </c>
    </row>
    <row r="117" spans="1:2">
      <c r="A117" t="s">
        <v>259</v>
      </c>
      <c r="B117">
        <v>23575</v>
      </c>
    </row>
    <row r="118" spans="1:2">
      <c r="A118" t="s">
        <v>260</v>
      </c>
      <c r="B118">
        <v>9310</v>
      </c>
    </row>
    <row r="119" spans="1:2">
      <c r="A119" t="s">
        <v>261</v>
      </c>
      <c r="B119">
        <v>87129.73</v>
      </c>
    </row>
    <row r="120" spans="1:2">
      <c r="A120" t="s">
        <v>262</v>
      </c>
      <c r="B120">
        <v>102344.32000000001</v>
      </c>
    </row>
    <row r="121" spans="1:2">
      <c r="A121" t="s">
        <v>263</v>
      </c>
      <c r="B121">
        <v>48768</v>
      </c>
    </row>
    <row r="122" spans="1:2">
      <c r="A122" t="s">
        <v>264</v>
      </c>
      <c r="B122">
        <v>22794.89</v>
      </c>
    </row>
    <row r="123" spans="1:2">
      <c r="A123" t="s">
        <v>265</v>
      </c>
      <c r="B123">
        <v>3146.34</v>
      </c>
    </row>
    <row r="124" spans="1:2">
      <c r="A124" t="s">
        <v>266</v>
      </c>
      <c r="B124">
        <v>68405.899999999994</v>
      </c>
    </row>
    <row r="125" spans="1:2">
      <c r="A125" t="s">
        <v>267</v>
      </c>
      <c r="B125">
        <v>5902.25</v>
      </c>
    </row>
    <row r="126" spans="1:2">
      <c r="A126" t="s">
        <v>268</v>
      </c>
      <c r="B126">
        <v>30338.400000000001</v>
      </c>
    </row>
    <row r="127" spans="1:2">
      <c r="A127" t="s">
        <v>269</v>
      </c>
      <c r="B127">
        <v>7674</v>
      </c>
    </row>
    <row r="128" spans="1:2">
      <c r="A128" t="s">
        <v>270</v>
      </c>
      <c r="B128">
        <v>106912.07</v>
      </c>
    </row>
    <row r="129" spans="1:2">
      <c r="A129" t="s">
        <v>271</v>
      </c>
      <c r="B129">
        <v>235864.91</v>
      </c>
    </row>
    <row r="130" spans="1:2">
      <c r="A130" t="s">
        <v>272</v>
      </c>
      <c r="B130">
        <v>2929.64</v>
      </c>
    </row>
    <row r="131" spans="1:2">
      <c r="A131" t="s">
        <v>273</v>
      </c>
      <c r="B131">
        <v>12280</v>
      </c>
    </row>
    <row r="132" spans="1:2">
      <c r="A132" t="s">
        <v>274</v>
      </c>
      <c r="B132">
        <v>29387.119999999999</v>
      </c>
    </row>
    <row r="133" spans="1:2">
      <c r="A133" t="s">
        <v>275</v>
      </c>
      <c r="B133">
        <v>5667</v>
      </c>
    </row>
    <row r="134" spans="1:2">
      <c r="A134" t="s">
        <v>276</v>
      </c>
      <c r="B134">
        <v>1295900.29</v>
      </c>
    </row>
    <row r="135" spans="1:2">
      <c r="A135" t="s">
        <v>277</v>
      </c>
      <c r="B135">
        <v>1256066.79</v>
      </c>
    </row>
    <row r="136" spans="1:2">
      <c r="A136" t="s">
        <v>413</v>
      </c>
      <c r="B136">
        <v>6500</v>
      </c>
    </row>
    <row r="137" spans="1:2">
      <c r="A137" t="s">
        <v>414</v>
      </c>
      <c r="B137">
        <v>35108.239999999998</v>
      </c>
    </row>
    <row r="138" spans="1:2">
      <c r="A138" t="s">
        <v>415</v>
      </c>
      <c r="B138">
        <v>2994.27</v>
      </c>
    </row>
    <row r="139" spans="1:2">
      <c r="A139" t="s">
        <v>416</v>
      </c>
      <c r="B139">
        <v>4200</v>
      </c>
    </row>
    <row r="140" spans="1:2">
      <c r="A140" t="s">
        <v>417</v>
      </c>
      <c r="B140">
        <v>24343.200000000001</v>
      </c>
    </row>
    <row r="141" spans="1:2">
      <c r="A141" t="s">
        <v>418</v>
      </c>
      <c r="B141">
        <v>13100</v>
      </c>
    </row>
    <row r="142" spans="1:2">
      <c r="A142" t="s">
        <v>419</v>
      </c>
      <c r="B142">
        <v>32401</v>
      </c>
    </row>
    <row r="143" spans="1:2">
      <c r="A143" t="s">
        <v>420</v>
      </c>
      <c r="B143">
        <v>3975.03</v>
      </c>
    </row>
    <row r="144" spans="1:2">
      <c r="A144" t="s">
        <v>421</v>
      </c>
      <c r="B144">
        <v>7191.2</v>
      </c>
    </row>
    <row r="145" spans="1:2">
      <c r="A145" t="s">
        <v>422</v>
      </c>
      <c r="B145">
        <v>3372.5</v>
      </c>
    </row>
    <row r="146" spans="1:2">
      <c r="A146" t="s">
        <v>423</v>
      </c>
      <c r="B146">
        <v>4500</v>
      </c>
    </row>
    <row r="147" spans="1:2">
      <c r="A147" t="s">
        <v>424</v>
      </c>
      <c r="B147">
        <v>103142</v>
      </c>
    </row>
    <row r="148" spans="1:2">
      <c r="A148" t="s">
        <v>425</v>
      </c>
      <c r="B148">
        <v>71429</v>
      </c>
    </row>
    <row r="149" spans="1:2">
      <c r="A149" t="s">
        <v>426</v>
      </c>
      <c r="B149">
        <v>2957.36</v>
      </c>
    </row>
    <row r="150" spans="1:2">
      <c r="A150" t="s">
        <v>427</v>
      </c>
      <c r="B150">
        <v>15257.23</v>
      </c>
    </row>
    <row r="151" spans="1:2">
      <c r="A151" t="s">
        <v>428</v>
      </c>
      <c r="B151">
        <v>40760</v>
      </c>
    </row>
    <row r="152" spans="1:2">
      <c r="A152" t="s">
        <v>281</v>
      </c>
      <c r="B152">
        <v>13594.92</v>
      </c>
    </row>
    <row r="153" spans="1:2">
      <c r="A153" t="s">
        <v>282</v>
      </c>
      <c r="B153">
        <v>23672.6</v>
      </c>
    </row>
    <row r="154" spans="1:2">
      <c r="A154" t="s">
        <v>283</v>
      </c>
      <c r="B154">
        <v>6062.46</v>
      </c>
    </row>
    <row r="155" spans="1:2">
      <c r="A155" t="s">
        <v>284</v>
      </c>
      <c r="B155">
        <v>4590</v>
      </c>
    </row>
    <row r="156" spans="1:2">
      <c r="A156" t="s">
        <v>285</v>
      </c>
      <c r="B156">
        <v>4463</v>
      </c>
    </row>
    <row r="157" spans="1:2">
      <c r="A157" t="s">
        <v>286</v>
      </c>
      <c r="B157">
        <v>10900</v>
      </c>
    </row>
    <row r="158" spans="1:2">
      <c r="A158" t="s">
        <v>287</v>
      </c>
      <c r="B158">
        <v>138149.28</v>
      </c>
    </row>
    <row r="159" spans="1:2">
      <c r="A159" t="s">
        <v>288</v>
      </c>
      <c r="B159">
        <v>58599.360000000001</v>
      </c>
    </row>
    <row r="160" spans="1:2">
      <c r="A160" t="s">
        <v>289</v>
      </c>
      <c r="B160">
        <v>7183</v>
      </c>
    </row>
    <row r="161" spans="1:2">
      <c r="A161" t="s">
        <v>290</v>
      </c>
      <c r="B161">
        <v>7620.5</v>
      </c>
    </row>
    <row r="162" spans="1:2">
      <c r="A162" t="s">
        <v>291</v>
      </c>
      <c r="B162">
        <v>28544</v>
      </c>
    </row>
    <row r="163" spans="1:2">
      <c r="A163" t="s">
        <v>292</v>
      </c>
      <c r="B163">
        <v>90525.43</v>
      </c>
    </row>
    <row r="164" spans="1:2">
      <c r="A164" t="s">
        <v>293</v>
      </c>
      <c r="B164">
        <v>32650</v>
      </c>
    </row>
    <row r="165" spans="1:2">
      <c r="A165" t="s">
        <v>294</v>
      </c>
      <c r="B165">
        <v>3091.1</v>
      </c>
    </row>
    <row r="166" spans="1:2">
      <c r="A166" t="s">
        <v>295</v>
      </c>
      <c r="B166">
        <v>60174.98</v>
      </c>
    </row>
    <row r="167" spans="1:2">
      <c r="A167" t="s">
        <v>296</v>
      </c>
      <c r="B167">
        <v>9375.9500000000007</v>
      </c>
    </row>
    <row r="168" spans="1:2">
      <c r="A168" t="s">
        <v>443</v>
      </c>
      <c r="B168">
        <v>137282.71</v>
      </c>
    </row>
    <row r="169" spans="1:2">
      <c r="A169" t="s">
        <v>444</v>
      </c>
      <c r="B169">
        <v>39000.400000000001</v>
      </c>
    </row>
    <row r="170" spans="1:2">
      <c r="A170" t="s">
        <v>445</v>
      </c>
      <c r="B170">
        <v>11020</v>
      </c>
    </row>
    <row r="171" spans="1:2">
      <c r="A171" t="s">
        <v>446</v>
      </c>
      <c r="B171">
        <v>4154.43</v>
      </c>
    </row>
    <row r="172" spans="1:2">
      <c r="A172" t="s">
        <v>447</v>
      </c>
      <c r="B172">
        <v>333638.02</v>
      </c>
    </row>
    <row r="173" spans="1:2">
      <c r="A173" t="s">
        <v>448</v>
      </c>
      <c r="B173">
        <v>10071.959999999999</v>
      </c>
    </row>
    <row r="174" spans="1:2">
      <c r="A174" t="s">
        <v>449</v>
      </c>
      <c r="B174">
        <v>6330</v>
      </c>
    </row>
    <row r="175" spans="1:2">
      <c r="A175" t="s">
        <v>450</v>
      </c>
      <c r="B175">
        <v>34350</v>
      </c>
    </row>
    <row r="176" spans="1:2">
      <c r="A176" t="s">
        <v>451</v>
      </c>
      <c r="B176">
        <v>4698</v>
      </c>
    </row>
    <row r="177" spans="1:2">
      <c r="A177" t="s">
        <v>452</v>
      </c>
      <c r="B177">
        <v>6820.78</v>
      </c>
    </row>
    <row r="178" spans="1:2">
      <c r="A178" t="s">
        <v>453</v>
      </c>
      <c r="B178">
        <v>4939.8100000000004</v>
      </c>
    </row>
    <row r="179" spans="1:2">
      <c r="A179" t="s">
        <v>454</v>
      </c>
      <c r="B179">
        <v>4566</v>
      </c>
    </row>
    <row r="180" spans="1:2">
      <c r="A180" t="s">
        <v>455</v>
      </c>
      <c r="B180">
        <v>49353.88</v>
      </c>
    </row>
    <row r="181" spans="1:2">
      <c r="A181" t="s">
        <v>456</v>
      </c>
      <c r="B181">
        <v>12200</v>
      </c>
    </row>
    <row r="182" spans="1:2">
      <c r="A182" t="s">
        <v>457</v>
      </c>
      <c r="B182">
        <v>5489</v>
      </c>
    </row>
    <row r="183" spans="1:2">
      <c r="A183" t="s">
        <v>458</v>
      </c>
      <c r="B183">
        <v>3120</v>
      </c>
    </row>
    <row r="184" spans="1:2">
      <c r="A184" t="s">
        <v>459</v>
      </c>
      <c r="B184">
        <v>4320</v>
      </c>
    </row>
    <row r="185" spans="1:2">
      <c r="A185" t="s">
        <v>317</v>
      </c>
      <c r="B185">
        <v>7714.3</v>
      </c>
    </row>
    <row r="186" spans="1:2">
      <c r="A186" t="s">
        <v>318</v>
      </c>
      <c r="B186">
        <v>3144</v>
      </c>
    </row>
    <row r="187" spans="1:2">
      <c r="A187" t="s">
        <v>319</v>
      </c>
      <c r="B187">
        <v>5864</v>
      </c>
    </row>
    <row r="188" spans="1:2">
      <c r="A188" t="s">
        <v>320</v>
      </c>
      <c r="B188">
        <v>5582.35</v>
      </c>
    </row>
    <row r="189" spans="1:2">
      <c r="A189" t="s">
        <v>321</v>
      </c>
      <c r="B189">
        <v>18120</v>
      </c>
    </row>
    <row r="190" spans="1:2">
      <c r="A190" t="s">
        <v>322</v>
      </c>
      <c r="B190">
        <v>44159.31</v>
      </c>
    </row>
    <row r="191" spans="1:2">
      <c r="A191" t="s">
        <v>323</v>
      </c>
      <c r="B191">
        <v>41703.25</v>
      </c>
    </row>
    <row r="192" spans="1:2">
      <c r="A192" t="s">
        <v>324</v>
      </c>
      <c r="B192">
        <v>3532.62</v>
      </c>
    </row>
    <row r="193" spans="1:2">
      <c r="A193" t="s">
        <v>325</v>
      </c>
      <c r="B193">
        <v>9198.42</v>
      </c>
    </row>
    <row r="194" spans="1:2">
      <c r="A194" t="s">
        <v>326</v>
      </c>
      <c r="B194">
        <v>50352.51</v>
      </c>
    </row>
    <row r="195" spans="1:2">
      <c r="A195" t="s">
        <v>327</v>
      </c>
      <c r="B195">
        <v>63362.5</v>
      </c>
    </row>
    <row r="196" spans="1:2">
      <c r="A196" t="s">
        <v>328</v>
      </c>
      <c r="B196">
        <v>15941.27</v>
      </c>
    </row>
    <row r="197" spans="1:2">
      <c r="A197" t="s">
        <v>329</v>
      </c>
      <c r="B197">
        <v>7732.91</v>
      </c>
    </row>
    <row r="198" spans="1:2">
      <c r="A198" t="s">
        <v>330</v>
      </c>
      <c r="B198">
        <v>4168.5</v>
      </c>
    </row>
    <row r="199" spans="1:2">
      <c r="A199" t="s">
        <v>331</v>
      </c>
      <c r="B199">
        <v>82815</v>
      </c>
    </row>
    <row r="200" spans="1:2">
      <c r="A200" t="s">
        <v>332</v>
      </c>
      <c r="B200">
        <v>5424.71</v>
      </c>
    </row>
    <row r="201" spans="1:2">
      <c r="A201" t="s">
        <v>333</v>
      </c>
      <c r="B201">
        <v>57915.8</v>
      </c>
    </row>
    <row r="202" spans="1:2">
      <c r="A202" t="s">
        <v>334</v>
      </c>
      <c r="B202">
        <v>12948.9</v>
      </c>
    </row>
    <row r="203" spans="1:2">
      <c r="A203" t="s">
        <v>335</v>
      </c>
      <c r="B203">
        <v>24700</v>
      </c>
    </row>
    <row r="204" spans="1:2">
      <c r="A204" t="s">
        <v>336</v>
      </c>
      <c r="B204">
        <v>58771.18</v>
      </c>
    </row>
    <row r="205" spans="1:2">
      <c r="A205" t="s">
        <v>337</v>
      </c>
      <c r="B205">
        <v>7889.05</v>
      </c>
    </row>
    <row r="206" spans="1:2">
      <c r="A206" t="s">
        <v>338</v>
      </c>
      <c r="B206">
        <v>8182.49</v>
      </c>
    </row>
    <row r="207" spans="1:2">
      <c r="A207" t="s">
        <v>478</v>
      </c>
      <c r="B207">
        <v>66975</v>
      </c>
    </row>
    <row r="208" spans="1:2">
      <c r="A208" t="s">
        <v>479</v>
      </c>
      <c r="B208">
        <v>138732.94</v>
      </c>
    </row>
    <row r="209" spans="1:2">
      <c r="A209" t="s">
        <v>480</v>
      </c>
      <c r="B209">
        <v>3216.18</v>
      </c>
    </row>
    <row r="210" spans="1:2">
      <c r="A210" t="s">
        <v>481</v>
      </c>
      <c r="B210">
        <v>4666.09</v>
      </c>
    </row>
    <row r="211" spans="1:2">
      <c r="A211" t="s">
        <v>482</v>
      </c>
      <c r="B211">
        <v>682452</v>
      </c>
    </row>
    <row r="212" spans="1:2">
      <c r="A212" t="s">
        <v>483</v>
      </c>
      <c r="B212">
        <v>3569</v>
      </c>
    </row>
    <row r="213" spans="1:2">
      <c r="A213" t="s">
        <v>484</v>
      </c>
      <c r="B213">
        <v>24814.66</v>
      </c>
    </row>
    <row r="214" spans="1:2">
      <c r="A214" t="s">
        <v>485</v>
      </c>
      <c r="B214">
        <v>3000</v>
      </c>
    </row>
    <row r="215" spans="1:2">
      <c r="A215" t="s">
        <v>486</v>
      </c>
      <c r="B215">
        <v>14491.64</v>
      </c>
    </row>
    <row r="216" spans="1:2">
      <c r="A216" t="s">
        <v>487</v>
      </c>
      <c r="B216">
        <v>4066.34</v>
      </c>
    </row>
    <row r="217" spans="1:2">
      <c r="A217" t="s">
        <v>488</v>
      </c>
      <c r="B217">
        <v>17740</v>
      </c>
    </row>
    <row r="218" spans="1:2">
      <c r="A218" t="s">
        <v>489</v>
      </c>
      <c r="B218">
        <v>6455</v>
      </c>
    </row>
    <row r="219" spans="1:2">
      <c r="A219" t="s">
        <v>490</v>
      </c>
      <c r="B219">
        <v>26345</v>
      </c>
    </row>
    <row r="220" spans="1:2">
      <c r="A220" t="s">
        <v>491</v>
      </c>
      <c r="B220">
        <v>3296985.18</v>
      </c>
    </row>
    <row r="221" spans="1:2">
      <c r="A221" t="s">
        <v>492</v>
      </c>
      <c r="B221">
        <v>13202.24</v>
      </c>
    </row>
    <row r="222" spans="1:2">
      <c r="A222" t="s">
        <v>493</v>
      </c>
      <c r="B222">
        <v>3256.61</v>
      </c>
    </row>
    <row r="223" spans="1:2">
      <c r="A223" t="s">
        <v>494</v>
      </c>
      <c r="B223">
        <v>3500</v>
      </c>
    </row>
    <row r="224" spans="1:2">
      <c r="A224" t="s">
        <v>495</v>
      </c>
      <c r="B224">
        <v>2626.07</v>
      </c>
    </row>
    <row r="225" spans="1:2">
      <c r="A225" t="s">
        <v>496</v>
      </c>
      <c r="B225">
        <v>21180.51</v>
      </c>
    </row>
    <row r="226" spans="1:2">
      <c r="A226" t="s">
        <v>358</v>
      </c>
      <c r="B226">
        <v>2800</v>
      </c>
    </row>
    <row r="227" spans="1:2">
      <c r="A227" t="s">
        <v>359</v>
      </c>
      <c r="B227">
        <v>31358.080000000002</v>
      </c>
    </row>
    <row r="228" spans="1:2">
      <c r="A228" t="s">
        <v>360</v>
      </c>
      <c r="B228">
        <v>1004221.66</v>
      </c>
    </row>
    <row r="229" spans="1:2">
      <c r="A229" t="s">
        <v>361</v>
      </c>
      <c r="B229">
        <v>41268.5</v>
      </c>
    </row>
    <row r="230" spans="1:2">
      <c r="A230" t="s">
        <v>362</v>
      </c>
      <c r="B230">
        <v>54398.84</v>
      </c>
    </row>
    <row r="231" spans="1:2">
      <c r="A231" t="s">
        <v>363</v>
      </c>
      <c r="B231">
        <v>9791.18</v>
      </c>
    </row>
    <row r="232" spans="1:2">
      <c r="A232" t="s">
        <v>364</v>
      </c>
      <c r="B232">
        <v>20629.32</v>
      </c>
    </row>
    <row r="233" spans="1:2">
      <c r="A233" t="s">
        <v>365</v>
      </c>
      <c r="B233">
        <v>22250</v>
      </c>
    </row>
    <row r="234" spans="1:2">
      <c r="A234" t="s">
        <v>366</v>
      </c>
      <c r="B234">
        <v>9680.76</v>
      </c>
    </row>
    <row r="235" spans="1:2">
      <c r="A235" t="s">
        <v>367</v>
      </c>
      <c r="B235">
        <v>3140</v>
      </c>
    </row>
    <row r="236" spans="1:2">
      <c r="A236" t="s">
        <v>368</v>
      </c>
      <c r="B236">
        <v>248354.71</v>
      </c>
    </row>
    <row r="237" spans="1:2">
      <c r="A237" t="s">
        <v>369</v>
      </c>
      <c r="B237">
        <v>2969.42</v>
      </c>
    </row>
    <row r="238" spans="1:2">
      <c r="A238" t="s">
        <v>370</v>
      </c>
      <c r="B238">
        <v>3745</v>
      </c>
    </row>
    <row r="239" spans="1:2">
      <c r="A239" t="s">
        <v>371</v>
      </c>
      <c r="B239">
        <v>3780</v>
      </c>
    </row>
    <row r="240" spans="1:2">
      <c r="A240" t="s">
        <v>372</v>
      </c>
      <c r="B240">
        <v>10335.719999999999</v>
      </c>
    </row>
    <row r="241" spans="1:2">
      <c r="A241" t="s">
        <v>373</v>
      </c>
      <c r="B241">
        <v>19853.7</v>
      </c>
    </row>
    <row r="242" spans="1:2">
      <c r="A242" t="s">
        <v>514</v>
      </c>
      <c r="B242">
        <v>9267.4</v>
      </c>
    </row>
    <row r="243" spans="1:2">
      <c r="A243" t="s">
        <v>515</v>
      </c>
      <c r="B243">
        <v>69185</v>
      </c>
    </row>
    <row r="244" spans="1:2">
      <c r="A244" t="s">
        <v>516</v>
      </c>
      <c r="B244">
        <v>339751.25</v>
      </c>
    </row>
    <row r="245" spans="1:2">
      <c r="A245" t="s">
        <v>517</v>
      </c>
      <c r="B245">
        <v>97118.75</v>
      </c>
    </row>
    <row r="246" spans="1:2">
      <c r="A246" t="s">
        <v>518</v>
      </c>
      <c r="B246">
        <v>288052.99</v>
      </c>
    </row>
    <row r="247" spans="1:2">
      <c r="A247" t="s">
        <v>519</v>
      </c>
      <c r="B247">
        <v>31492.95</v>
      </c>
    </row>
    <row r="248" spans="1:2">
      <c r="A248" t="s">
        <v>520</v>
      </c>
      <c r="B248">
        <v>654194.67000000004</v>
      </c>
    </row>
    <row r="249" spans="1:2">
      <c r="A249" t="s">
        <v>521</v>
      </c>
      <c r="B249">
        <v>3082488.83</v>
      </c>
    </row>
    <row r="250" spans="1:2">
      <c r="A250" t="s">
        <v>522</v>
      </c>
      <c r="B250">
        <v>9600</v>
      </c>
    </row>
    <row r="251" spans="1:2">
      <c r="A251" t="s">
        <v>523</v>
      </c>
      <c r="B251">
        <v>11326.8</v>
      </c>
    </row>
    <row r="252" spans="1:2">
      <c r="A252" t="s">
        <v>524</v>
      </c>
      <c r="B252">
        <v>3410.6</v>
      </c>
    </row>
    <row r="253" spans="1:2">
      <c r="A253" t="s">
        <v>525</v>
      </c>
      <c r="B253">
        <v>3515.23</v>
      </c>
    </row>
    <row r="254" spans="1:2">
      <c r="A254" t="s">
        <v>526</v>
      </c>
      <c r="B254">
        <v>25343.87</v>
      </c>
    </row>
    <row r="255" spans="1:2">
      <c r="A255" t="s">
        <v>527</v>
      </c>
      <c r="B255">
        <v>3080</v>
      </c>
    </row>
    <row r="256" spans="1:2">
      <c r="A256" t="s">
        <v>528</v>
      </c>
      <c r="B256">
        <v>53275</v>
      </c>
    </row>
    <row r="257" spans="1:2">
      <c r="A257" t="s">
        <v>529</v>
      </c>
      <c r="B257">
        <v>4700.8</v>
      </c>
    </row>
    <row r="258" spans="1:2">
      <c r="A258" t="s">
        <v>530</v>
      </c>
      <c r="B258">
        <v>4584.97</v>
      </c>
    </row>
    <row r="259" spans="1:2">
      <c r="A259" t="s">
        <v>531</v>
      </c>
      <c r="B259">
        <v>117499.45</v>
      </c>
    </row>
    <row r="260" spans="1:2">
      <c r="A260" t="s">
        <v>532</v>
      </c>
      <c r="B260">
        <v>3150</v>
      </c>
    </row>
    <row r="261" spans="1:2">
      <c r="A261" t="s">
        <v>393</v>
      </c>
      <c r="B261">
        <v>3317.43</v>
      </c>
    </row>
    <row r="262" spans="1:2">
      <c r="A262" t="s">
        <v>394</v>
      </c>
      <c r="B262">
        <v>2841.4</v>
      </c>
    </row>
    <row r="263" spans="1:2">
      <c r="A263" t="s">
        <v>395</v>
      </c>
      <c r="B263">
        <v>3009.83</v>
      </c>
    </row>
    <row r="264" spans="1:2">
      <c r="A264" t="s">
        <v>396</v>
      </c>
      <c r="B264">
        <v>3010</v>
      </c>
    </row>
    <row r="265" spans="1:2">
      <c r="A265" t="s">
        <v>397</v>
      </c>
      <c r="B265">
        <v>1488900</v>
      </c>
    </row>
    <row r="266" spans="1:2">
      <c r="A266" t="s">
        <v>398</v>
      </c>
      <c r="B266">
        <v>41400</v>
      </c>
    </row>
    <row r="267" spans="1:2">
      <c r="A267" t="s">
        <v>399</v>
      </c>
      <c r="B267">
        <v>108980.47</v>
      </c>
    </row>
    <row r="268" spans="1:2">
      <c r="A268" t="s">
        <v>400</v>
      </c>
      <c r="B268">
        <v>40700</v>
      </c>
    </row>
    <row r="269" spans="1:2">
      <c r="A269" t="s">
        <v>401</v>
      </c>
      <c r="B269">
        <v>4500.28</v>
      </c>
    </row>
    <row r="270" spans="1:2">
      <c r="A270" t="s">
        <v>402</v>
      </c>
      <c r="B270">
        <v>14324.42</v>
      </c>
    </row>
    <row r="271" spans="1:2">
      <c r="A271" t="s">
        <v>403</v>
      </c>
      <c r="B271">
        <v>56998.95</v>
      </c>
    </row>
    <row r="272" spans="1:2">
      <c r="A272" t="s">
        <v>404</v>
      </c>
      <c r="B272">
        <v>136969.51999999999</v>
      </c>
    </row>
    <row r="273" spans="1:2">
      <c r="A273" t="s">
        <v>405</v>
      </c>
      <c r="B273">
        <v>2967.36</v>
      </c>
    </row>
    <row r="274" spans="1:2">
      <c r="A274" t="s">
        <v>406</v>
      </c>
      <c r="B274">
        <v>206169</v>
      </c>
    </row>
    <row r="275" spans="1:2">
      <c r="A275" t="s">
        <v>407</v>
      </c>
      <c r="B275">
        <v>51583.24</v>
      </c>
    </row>
    <row r="276" spans="1:2">
      <c r="A276" t="s">
        <v>408</v>
      </c>
      <c r="B276">
        <v>9800</v>
      </c>
    </row>
    <row r="277" spans="1:2">
      <c r="A277" t="s">
        <v>409</v>
      </c>
      <c r="B277">
        <v>16050</v>
      </c>
    </row>
    <row r="278" spans="1:2">
      <c r="A278" t="s">
        <v>410</v>
      </c>
      <c r="B278">
        <v>2635.2</v>
      </c>
    </row>
    <row r="279" spans="1:2">
      <c r="A279" t="s">
        <v>411</v>
      </c>
      <c r="B279">
        <v>8404.7999999999993</v>
      </c>
    </row>
    <row r="280" spans="1:2">
      <c r="A280" t="s">
        <v>412</v>
      </c>
      <c r="B280">
        <v>4588.22</v>
      </c>
    </row>
    <row r="281" spans="1:2">
      <c r="A281" t="s">
        <v>550</v>
      </c>
      <c r="B281">
        <v>7044.9</v>
      </c>
    </row>
    <row r="282" spans="1:2">
      <c r="A282" t="s">
        <v>551</v>
      </c>
      <c r="B282">
        <v>4182.59</v>
      </c>
    </row>
    <row r="283" spans="1:2">
      <c r="A283" t="s">
        <v>552</v>
      </c>
      <c r="B283">
        <v>4330</v>
      </c>
    </row>
    <row r="284" spans="1:2">
      <c r="A284" t="s">
        <v>553</v>
      </c>
      <c r="B284">
        <v>15480.44</v>
      </c>
    </row>
    <row r="285" spans="1:2">
      <c r="A285" t="s">
        <v>554</v>
      </c>
      <c r="B285">
        <v>5857.5</v>
      </c>
    </row>
    <row r="286" spans="1:2">
      <c r="A286" t="s">
        <v>555</v>
      </c>
      <c r="B286">
        <v>2607.5700000000002</v>
      </c>
    </row>
    <row r="287" spans="1:2">
      <c r="A287" t="s">
        <v>556</v>
      </c>
      <c r="B287">
        <v>8580</v>
      </c>
    </row>
    <row r="288" spans="1:2">
      <c r="A288" t="s">
        <v>557</v>
      </c>
      <c r="B288">
        <v>28576.74</v>
      </c>
    </row>
    <row r="289" spans="1:2">
      <c r="A289" t="s">
        <v>558</v>
      </c>
      <c r="B289">
        <v>18596.47</v>
      </c>
    </row>
    <row r="290" spans="1:2">
      <c r="A290" t="s">
        <v>559</v>
      </c>
      <c r="B290">
        <v>152922.84</v>
      </c>
    </row>
  </sheetData>
  <mergeCells count="1">
    <mergeCell ref="A1:E1"/>
  </mergeCells>
  <phoneticPr fontId="2" type="noConversion"/>
  <printOptions headings="1"/>
  <pageMargins left="0" right="0" top="0.72" bottom="0.21" header="0.22" footer="0.17"/>
  <headerFooter alignWithMargins="0">
    <oddHeader>&amp;L&amp;8Page &amp;P&amp;R&amp;8Page &amp;P</oddHeader>
  </headerFooter>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F123"/>
  <sheetViews>
    <sheetView showGridLines="0" topLeftCell="A93" zoomScale="150" workbookViewId="0">
      <selection activeCell="A107" sqref="A107:XFD107"/>
    </sheetView>
  </sheetViews>
  <sheetFormatPr baseColWidth="10" defaultColWidth="9.1640625" defaultRowHeight="12"/>
  <cols>
    <col min="1" max="1" width="1.5" style="82" customWidth="1"/>
    <col min="2" max="2" width="35.6640625" style="82" customWidth="1"/>
    <col min="3" max="3" width="23.6640625" style="82" customWidth="1"/>
    <col min="4" max="4" width="2.5" style="82" customWidth="1"/>
    <col min="5" max="5" width="35.6640625" style="82" customWidth="1"/>
    <col min="6" max="6" width="18.83203125" style="82" customWidth="1"/>
    <col min="7" max="16384" width="9.1640625" style="82"/>
  </cols>
  <sheetData>
    <row r="1" spans="1:6">
      <c r="A1" s="339" t="s">
        <v>208</v>
      </c>
      <c r="B1" s="339"/>
      <c r="C1" s="339"/>
      <c r="D1" s="339"/>
      <c r="E1" s="339"/>
      <c r="F1" s="339"/>
    </row>
    <row r="2" spans="1:6">
      <c r="A2" s="277"/>
      <c r="B2" s="277"/>
      <c r="C2" s="277"/>
      <c r="D2" s="277"/>
      <c r="E2" s="277"/>
      <c r="F2" s="277"/>
    </row>
    <row r="3" spans="1:6">
      <c r="B3" s="149" t="s">
        <v>43</v>
      </c>
    </row>
    <row r="4" spans="1:6">
      <c r="B4" s="149" t="s">
        <v>44</v>
      </c>
    </row>
    <row r="5" spans="1:6">
      <c r="B5" s="89"/>
    </row>
    <row r="6" spans="1:6">
      <c r="B6" s="146" t="str">
        <f>'ASA1'!C9</f>
        <v>Downers Grove Grade School District #58</v>
      </c>
    </row>
    <row r="7" spans="1:6">
      <c r="B7" s="86" t="str">
        <f>'ASA1'!C10</f>
        <v>19022-058-0200-00</v>
      </c>
    </row>
    <row r="8" spans="1:6">
      <c r="B8" s="83"/>
    </row>
    <row r="9" spans="1:6">
      <c r="B9" s="356" t="s">
        <v>42</v>
      </c>
      <c r="C9" s="357"/>
      <c r="D9" s="357"/>
      <c r="E9" s="357"/>
      <c r="F9" s="357"/>
    </row>
    <row r="11" spans="1:6">
      <c r="B11" s="82" t="s">
        <v>127</v>
      </c>
      <c r="C11" s="82" t="s">
        <v>123</v>
      </c>
    </row>
    <row r="12" spans="1:6">
      <c r="B12" s="82" t="s">
        <v>560</v>
      </c>
      <c r="C12" s="82">
        <v>1040</v>
      </c>
    </row>
    <row r="13" spans="1:6">
      <c r="B13" s="82" t="s">
        <v>561</v>
      </c>
      <c r="C13" s="82">
        <v>1800</v>
      </c>
    </row>
    <row r="14" spans="1:6">
      <c r="B14" s="82" t="s">
        <v>562</v>
      </c>
      <c r="C14" s="82">
        <v>2385.4</v>
      </c>
    </row>
    <row r="15" spans="1:6">
      <c r="B15" s="82" t="s">
        <v>563</v>
      </c>
      <c r="C15" s="82">
        <v>1111</v>
      </c>
    </row>
    <row r="16" spans="1:6">
      <c r="B16" s="82" t="s">
        <v>564</v>
      </c>
      <c r="C16" s="82">
        <v>1709.5</v>
      </c>
    </row>
    <row r="17" spans="2:3">
      <c r="B17" s="82" t="s">
        <v>565</v>
      </c>
      <c r="C17" s="82">
        <v>1095</v>
      </c>
    </row>
    <row r="18" spans="2:3">
      <c r="B18" s="82" t="s">
        <v>566</v>
      </c>
      <c r="C18" s="82">
        <v>1671.3</v>
      </c>
    </row>
    <row r="19" spans="2:3">
      <c r="B19" s="82" t="s">
        <v>567</v>
      </c>
      <c r="C19" s="82">
        <v>1470.74</v>
      </c>
    </row>
    <row r="20" spans="2:3">
      <c r="B20" s="188" t="s">
        <v>568</v>
      </c>
      <c r="C20" s="82">
        <v>2425.69</v>
      </c>
    </row>
    <row r="21" spans="2:3">
      <c r="B21" s="82" t="s">
        <v>569</v>
      </c>
      <c r="C21" s="82">
        <v>2463.0700000000002</v>
      </c>
    </row>
    <row r="22" spans="2:3">
      <c r="B22" s="82" t="s">
        <v>429</v>
      </c>
      <c r="C22" s="82">
        <v>1069.95</v>
      </c>
    </row>
    <row r="23" spans="2:3">
      <c r="B23" s="82" t="s">
        <v>430</v>
      </c>
      <c r="C23" s="82">
        <v>1300</v>
      </c>
    </row>
    <row r="24" spans="2:3">
      <c r="B24" s="82" t="s">
        <v>431</v>
      </c>
      <c r="C24" s="82">
        <v>1150</v>
      </c>
    </row>
    <row r="25" spans="2:3">
      <c r="B25" s="82" t="s">
        <v>432</v>
      </c>
      <c r="C25" s="82">
        <v>1550</v>
      </c>
    </row>
    <row r="26" spans="2:3">
      <c r="B26" s="82" t="s">
        <v>433</v>
      </c>
      <c r="C26" s="82">
        <v>1025.55</v>
      </c>
    </row>
    <row r="27" spans="2:3">
      <c r="B27" s="82" t="s">
        <v>434</v>
      </c>
      <c r="C27" s="82">
        <v>2254.5</v>
      </c>
    </row>
    <row r="28" spans="2:3">
      <c r="B28" s="82" t="s">
        <v>435</v>
      </c>
      <c r="C28" s="82">
        <v>1440</v>
      </c>
    </row>
    <row r="29" spans="2:3">
      <c r="B29" s="82" t="s">
        <v>436</v>
      </c>
      <c r="C29" s="82">
        <v>2483.6799999999998</v>
      </c>
    </row>
    <row r="30" spans="2:3">
      <c r="B30" s="82" t="s">
        <v>437</v>
      </c>
      <c r="C30" s="82">
        <v>1490</v>
      </c>
    </row>
    <row r="31" spans="2:3">
      <c r="B31" s="82" t="s">
        <v>438</v>
      </c>
      <c r="C31" s="82">
        <v>2100</v>
      </c>
    </row>
    <row r="32" spans="2:3">
      <c r="B32" s="82" t="s">
        <v>439</v>
      </c>
      <c r="C32" s="82">
        <v>1750</v>
      </c>
    </row>
    <row r="33" spans="2:3">
      <c r="B33" s="82" t="s">
        <v>440</v>
      </c>
      <c r="C33" s="82">
        <v>1948.63</v>
      </c>
    </row>
    <row r="34" spans="2:3">
      <c r="B34" s="82" t="s">
        <v>441</v>
      </c>
      <c r="C34" s="82">
        <v>1464</v>
      </c>
    </row>
    <row r="35" spans="2:3">
      <c r="B35" s="82" t="s">
        <v>442</v>
      </c>
      <c r="C35" s="82">
        <v>1500</v>
      </c>
    </row>
    <row r="36" spans="2:3">
      <c r="B36" s="82" t="s">
        <v>582</v>
      </c>
      <c r="C36" s="82">
        <v>1087.5</v>
      </c>
    </row>
    <row r="37" spans="2:3">
      <c r="B37" s="82" t="s">
        <v>583</v>
      </c>
      <c r="C37" s="82">
        <v>1143.4000000000001</v>
      </c>
    </row>
    <row r="38" spans="2:3">
      <c r="B38" s="82" t="s">
        <v>584</v>
      </c>
      <c r="C38" s="82">
        <v>1993.57</v>
      </c>
    </row>
    <row r="39" spans="2:3">
      <c r="B39" s="82" t="s">
        <v>585</v>
      </c>
      <c r="C39" s="82">
        <v>2318.23</v>
      </c>
    </row>
    <row r="40" spans="2:3">
      <c r="B40" s="82" t="s">
        <v>586</v>
      </c>
      <c r="C40" s="82">
        <v>2069</v>
      </c>
    </row>
    <row r="41" spans="2:3">
      <c r="B41" s="82" t="s">
        <v>587</v>
      </c>
      <c r="C41" s="82">
        <v>2461.08</v>
      </c>
    </row>
    <row r="42" spans="2:3">
      <c r="B42" s="82" t="s">
        <v>588</v>
      </c>
      <c r="C42" s="82">
        <v>1497.95</v>
      </c>
    </row>
    <row r="43" spans="2:3">
      <c r="B43" s="82" t="s">
        <v>589</v>
      </c>
      <c r="C43" s="82">
        <v>2000</v>
      </c>
    </row>
    <row r="44" spans="2:3">
      <c r="B44" s="82" t="s">
        <v>590</v>
      </c>
      <c r="C44" s="82">
        <v>1341.5</v>
      </c>
    </row>
    <row r="45" spans="2:3">
      <c r="B45" s="82" t="s">
        <v>591</v>
      </c>
      <c r="C45" s="82">
        <v>2277.4499999999998</v>
      </c>
    </row>
    <row r="46" spans="2:3">
      <c r="B46" s="82" t="s">
        <v>592</v>
      </c>
      <c r="C46" s="82">
        <v>1885.59</v>
      </c>
    </row>
    <row r="47" spans="2:3">
      <c r="B47" s="82" t="s">
        <v>593</v>
      </c>
      <c r="C47" s="82">
        <v>2250</v>
      </c>
    </row>
    <row r="48" spans="2:3">
      <c r="B48" s="82" t="s">
        <v>594</v>
      </c>
      <c r="C48" s="82">
        <v>1295</v>
      </c>
    </row>
    <row r="49" spans="2:3">
      <c r="B49" s="82" t="s">
        <v>595</v>
      </c>
      <c r="C49" s="82">
        <v>1947.68</v>
      </c>
    </row>
    <row r="50" spans="2:3">
      <c r="B50" s="82" t="s">
        <v>596</v>
      </c>
      <c r="C50" s="82">
        <v>1379.89</v>
      </c>
    </row>
    <row r="51" spans="2:3">
      <c r="B51" s="82" t="s">
        <v>597</v>
      </c>
      <c r="C51" s="82">
        <v>1776.48</v>
      </c>
    </row>
    <row r="52" spans="2:3">
      <c r="B52" s="82" t="s">
        <v>598</v>
      </c>
      <c r="C52" s="82">
        <v>2035.44</v>
      </c>
    </row>
    <row r="53" spans="2:3">
      <c r="B53" s="82" t="s">
        <v>599</v>
      </c>
      <c r="C53" s="82">
        <v>1713.4</v>
      </c>
    </row>
    <row r="54" spans="2:3">
      <c r="B54" s="82" t="s">
        <v>460</v>
      </c>
      <c r="C54" s="82">
        <v>1020</v>
      </c>
    </row>
    <row r="55" spans="2:3">
      <c r="B55" s="82" t="s">
        <v>461</v>
      </c>
      <c r="C55" s="82">
        <v>1521.66</v>
      </c>
    </row>
    <row r="56" spans="2:3">
      <c r="B56" s="82" t="s">
        <v>462</v>
      </c>
      <c r="C56" s="82">
        <v>2409.35</v>
      </c>
    </row>
    <row r="57" spans="2:3">
      <c r="B57" s="82" t="s">
        <v>463</v>
      </c>
      <c r="C57" s="82">
        <v>1478.51</v>
      </c>
    </row>
    <row r="58" spans="2:3">
      <c r="B58" s="82" t="s">
        <v>464</v>
      </c>
      <c r="C58" s="82">
        <v>2450</v>
      </c>
    </row>
    <row r="59" spans="2:3">
      <c r="B59" s="82" t="s">
        <v>465</v>
      </c>
      <c r="C59" s="82">
        <v>1176</v>
      </c>
    </row>
    <row r="60" spans="2:3">
      <c r="B60" s="82" t="s">
        <v>466</v>
      </c>
      <c r="C60" s="82">
        <v>1218.48</v>
      </c>
    </row>
    <row r="61" spans="2:3">
      <c r="B61" s="82" t="s">
        <v>467</v>
      </c>
      <c r="C61" s="82">
        <v>1932.72</v>
      </c>
    </row>
    <row r="62" spans="2:3">
      <c r="B62" s="82" t="s">
        <v>468</v>
      </c>
      <c r="C62" s="82">
        <v>2325</v>
      </c>
    </row>
    <row r="63" spans="2:3">
      <c r="B63" s="82" t="s">
        <v>469</v>
      </c>
      <c r="C63" s="82">
        <v>1929.33</v>
      </c>
    </row>
    <row r="64" spans="2:3">
      <c r="B64" s="82" t="s">
        <v>470</v>
      </c>
      <c r="C64" s="82">
        <v>1678.95</v>
      </c>
    </row>
    <row r="65" spans="2:3">
      <c r="B65" s="82" t="s">
        <v>471</v>
      </c>
      <c r="C65" s="82">
        <v>1600</v>
      </c>
    </row>
    <row r="66" spans="2:3">
      <c r="B66" s="82" t="s">
        <v>472</v>
      </c>
      <c r="C66" s="82">
        <v>1449.27</v>
      </c>
    </row>
    <row r="67" spans="2:3">
      <c r="B67" s="82" t="s">
        <v>473</v>
      </c>
      <c r="C67" s="82">
        <v>2239.92</v>
      </c>
    </row>
    <row r="68" spans="2:3">
      <c r="B68" s="82" t="s">
        <v>474</v>
      </c>
      <c r="C68" s="82">
        <v>1200</v>
      </c>
    </row>
    <row r="69" spans="2:3">
      <c r="B69" s="82" t="s">
        <v>475</v>
      </c>
      <c r="C69" s="82">
        <v>1907.13</v>
      </c>
    </row>
    <row r="70" spans="2:3">
      <c r="B70" s="82" t="s">
        <v>476</v>
      </c>
      <c r="C70" s="82">
        <v>1720</v>
      </c>
    </row>
    <row r="71" spans="2:3">
      <c r="B71" s="82" t="s">
        <v>477</v>
      </c>
      <c r="C71" s="82">
        <v>1784.77</v>
      </c>
    </row>
    <row r="72" spans="2:3">
      <c r="B72" s="82" t="s">
        <v>620</v>
      </c>
      <c r="C72" s="82">
        <v>1066.3900000000001</v>
      </c>
    </row>
    <row r="73" spans="2:3">
      <c r="B73" s="82" t="s">
        <v>621</v>
      </c>
      <c r="C73" s="82">
        <v>2300</v>
      </c>
    </row>
    <row r="74" spans="2:3">
      <c r="B74" s="82" t="s">
        <v>622</v>
      </c>
      <c r="C74" s="82">
        <v>1024.76</v>
      </c>
    </row>
    <row r="75" spans="2:3">
      <c r="B75" s="82" t="s">
        <v>623</v>
      </c>
      <c r="C75" s="82">
        <v>1402.6</v>
      </c>
    </row>
    <row r="76" spans="2:3">
      <c r="B76" s="82" t="s">
        <v>624</v>
      </c>
      <c r="C76" s="82">
        <v>1199.83</v>
      </c>
    </row>
    <row r="77" spans="2:3">
      <c r="B77" s="82" t="s">
        <v>625</v>
      </c>
      <c r="C77" s="82">
        <v>1392</v>
      </c>
    </row>
    <row r="78" spans="2:3">
      <c r="B78" s="82" t="s">
        <v>626</v>
      </c>
      <c r="C78" s="82">
        <v>1010</v>
      </c>
    </row>
    <row r="79" spans="2:3">
      <c r="B79" s="82" t="s">
        <v>627</v>
      </c>
      <c r="C79" s="82">
        <v>1270.95</v>
      </c>
    </row>
    <row r="80" spans="2:3">
      <c r="B80" s="82" t="s">
        <v>628</v>
      </c>
      <c r="C80" s="82">
        <v>1121.8800000000001</v>
      </c>
    </row>
    <row r="81" spans="2:3">
      <c r="B81" s="82" t="s">
        <v>629</v>
      </c>
      <c r="C81" s="82">
        <v>1660.66</v>
      </c>
    </row>
    <row r="82" spans="2:3">
      <c r="B82" s="82" t="s">
        <v>630</v>
      </c>
      <c r="C82" s="82">
        <v>2260</v>
      </c>
    </row>
    <row r="83" spans="2:3">
      <c r="B83" s="82" t="s">
        <v>631</v>
      </c>
      <c r="C83" s="82">
        <v>1081.48</v>
      </c>
    </row>
    <row r="84" spans="2:3">
      <c r="B84" s="82" t="s">
        <v>632</v>
      </c>
      <c r="C84" s="82">
        <v>1147.56</v>
      </c>
    </row>
    <row r="85" spans="2:3">
      <c r="B85" s="82" t="s">
        <v>633</v>
      </c>
      <c r="C85" s="82">
        <v>1462.78</v>
      </c>
    </row>
    <row r="86" spans="2:3">
      <c r="B86" s="82" t="s">
        <v>634</v>
      </c>
      <c r="C86" s="82">
        <v>2375</v>
      </c>
    </row>
    <row r="87" spans="2:3">
      <c r="B87" s="82" t="s">
        <v>635</v>
      </c>
      <c r="C87" s="82">
        <v>1800</v>
      </c>
    </row>
    <row r="88" spans="2:3">
      <c r="B88" s="82" t="s">
        <v>636</v>
      </c>
      <c r="C88" s="82">
        <v>1560</v>
      </c>
    </row>
    <row r="89" spans="2:3">
      <c r="B89" s="82" t="s">
        <v>637</v>
      </c>
      <c r="C89" s="82">
        <v>2027.21</v>
      </c>
    </row>
    <row r="90" spans="2:3">
      <c r="B90" s="82" t="s">
        <v>497</v>
      </c>
      <c r="C90" s="82">
        <v>2450</v>
      </c>
    </row>
    <row r="91" spans="2:3">
      <c r="B91" s="82" t="s">
        <v>498</v>
      </c>
      <c r="C91" s="82">
        <v>2050</v>
      </c>
    </row>
    <row r="92" spans="2:3">
      <c r="B92" s="82" t="s">
        <v>499</v>
      </c>
      <c r="C92" s="82">
        <v>2297.79</v>
      </c>
    </row>
    <row r="93" spans="2:3">
      <c r="B93" s="82" t="s">
        <v>500</v>
      </c>
      <c r="C93" s="82">
        <v>1348.49</v>
      </c>
    </row>
    <row r="94" spans="2:3">
      <c r="B94" s="82" t="s">
        <v>501</v>
      </c>
      <c r="C94" s="82">
        <v>1002.19</v>
      </c>
    </row>
    <row r="95" spans="2:3">
      <c r="B95" s="82" t="s">
        <v>502</v>
      </c>
      <c r="C95" s="82">
        <v>1000</v>
      </c>
    </row>
    <row r="96" spans="2:3">
      <c r="B96" s="82" t="s">
        <v>503</v>
      </c>
      <c r="C96" s="82">
        <v>1917.5</v>
      </c>
    </row>
    <row r="97" spans="2:3">
      <c r="B97" s="82" t="s">
        <v>504</v>
      </c>
      <c r="C97" s="82">
        <v>1737.35</v>
      </c>
    </row>
    <row r="98" spans="2:3">
      <c r="B98" s="82" t="s">
        <v>505</v>
      </c>
      <c r="C98" s="82">
        <v>2095</v>
      </c>
    </row>
    <row r="99" spans="2:3">
      <c r="B99" s="82" t="s">
        <v>506</v>
      </c>
      <c r="C99" s="82">
        <v>1268.82</v>
      </c>
    </row>
    <row r="100" spans="2:3">
      <c r="B100" s="82" t="s">
        <v>507</v>
      </c>
      <c r="C100" s="82">
        <v>1145</v>
      </c>
    </row>
    <row r="101" spans="2:3">
      <c r="B101" s="82" t="s">
        <v>508</v>
      </c>
      <c r="C101" s="82">
        <v>1015</v>
      </c>
    </row>
    <row r="102" spans="2:3">
      <c r="B102" s="82" t="s">
        <v>509</v>
      </c>
      <c r="C102" s="82">
        <v>1817.94</v>
      </c>
    </row>
    <row r="103" spans="2:3">
      <c r="B103" s="82" t="s">
        <v>510</v>
      </c>
      <c r="C103" s="82">
        <v>1698</v>
      </c>
    </row>
    <row r="104" spans="2:3">
      <c r="B104" s="82" t="s">
        <v>511</v>
      </c>
      <c r="C104" s="82">
        <v>1557.69</v>
      </c>
    </row>
    <row r="105" spans="2:3">
      <c r="B105" s="82" t="s">
        <v>512</v>
      </c>
      <c r="C105" s="82">
        <v>2075</v>
      </c>
    </row>
    <row r="106" spans="2:3">
      <c r="B106" s="82" t="s">
        <v>513</v>
      </c>
      <c r="C106" s="82">
        <v>1170</v>
      </c>
    </row>
    <row r="107" spans="2:3">
      <c r="B107" s="82" t="s">
        <v>656</v>
      </c>
      <c r="C107" s="82">
        <v>1667.22</v>
      </c>
    </row>
    <row r="108" spans="2:3">
      <c r="B108" s="82" t="s">
        <v>657</v>
      </c>
      <c r="C108" s="82">
        <v>2001.88</v>
      </c>
    </row>
    <row r="109" spans="2:3">
      <c r="B109" s="82" t="s">
        <v>658</v>
      </c>
      <c r="C109" s="82">
        <v>1747</v>
      </c>
    </row>
    <row r="110" spans="2:3">
      <c r="B110" s="82" t="s">
        <v>659</v>
      </c>
      <c r="C110" s="82">
        <v>1820.96</v>
      </c>
    </row>
    <row r="111" spans="2:3">
      <c r="B111" s="82" t="s">
        <v>660</v>
      </c>
      <c r="C111" s="82">
        <v>1124.25</v>
      </c>
    </row>
    <row r="112" spans="2:3">
      <c r="B112" s="82" t="s">
        <v>661</v>
      </c>
      <c r="C112" s="82">
        <v>1465.98</v>
      </c>
    </row>
    <row r="113" spans="2:3">
      <c r="B113" s="82" t="s">
        <v>662</v>
      </c>
      <c r="C113" s="82">
        <v>1580</v>
      </c>
    </row>
    <row r="114" spans="2:3">
      <c r="B114" s="82" t="s">
        <v>663</v>
      </c>
      <c r="C114" s="82">
        <v>1087.5</v>
      </c>
    </row>
    <row r="115" spans="2:3">
      <c r="B115" s="82" t="s">
        <v>664</v>
      </c>
      <c r="C115" s="82">
        <v>1534.65</v>
      </c>
    </row>
    <row r="116" spans="2:3">
      <c r="B116" s="82" t="s">
        <v>665</v>
      </c>
      <c r="C116" s="82">
        <v>1398.75</v>
      </c>
    </row>
    <row r="117" spans="2:3">
      <c r="B117" s="82" t="s">
        <v>666</v>
      </c>
      <c r="C117" s="82">
        <v>2261.5300000000002</v>
      </c>
    </row>
    <row r="118" spans="2:3">
      <c r="B118" s="82" t="s">
        <v>667</v>
      </c>
      <c r="C118" s="82">
        <v>2434</v>
      </c>
    </row>
    <row r="119" spans="2:3">
      <c r="B119" s="82" t="s">
        <v>668</v>
      </c>
      <c r="C119" s="82">
        <v>1620</v>
      </c>
    </row>
    <row r="120" spans="2:3">
      <c r="B120" s="82" t="s">
        <v>669</v>
      </c>
      <c r="C120" s="82">
        <v>1217.76</v>
      </c>
    </row>
    <row r="121" spans="2:3">
      <c r="B121" s="82" t="s">
        <v>670</v>
      </c>
      <c r="C121" s="82">
        <v>1375</v>
      </c>
    </row>
    <row r="122" spans="2:3">
      <c r="B122" s="82" t="s">
        <v>671</v>
      </c>
      <c r="C122" s="82">
        <v>1417</v>
      </c>
    </row>
    <row r="123" spans="2:3">
      <c r="B123" s="82" t="s">
        <v>533</v>
      </c>
      <c r="C123" s="82">
        <v>1977.88</v>
      </c>
    </row>
  </sheetData>
  <mergeCells count="2">
    <mergeCell ref="B9:F9"/>
    <mergeCell ref="A1:F1"/>
  </mergeCells>
  <phoneticPr fontId="2" type="noConversion"/>
  <printOptions headings="1"/>
  <pageMargins left="0.5" right="0" top="0.72" bottom="0.21" header="0.22" footer="0.17"/>
  <headerFooter alignWithMargins="0">
    <oddHeader>&amp;L&amp;8Page &amp;P&amp;R&amp;8Page &amp;P</oddHeader>
  </headerFooter>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codeName="Sheet3" enableFormatConditionsCalculation="0"/>
  <dimension ref="A1:E92"/>
  <sheetViews>
    <sheetView showGridLines="0" tabSelected="1" topLeftCell="A52" zoomScale="150" workbookViewId="0">
      <selection activeCell="A92" sqref="A92:XFD92"/>
    </sheetView>
  </sheetViews>
  <sheetFormatPr baseColWidth="10" defaultColWidth="9.1640625" defaultRowHeight="12"/>
  <cols>
    <col min="1" max="1" width="1.5" style="82" customWidth="1"/>
    <col min="2" max="2" width="30.6640625" style="82" customWidth="1"/>
    <col min="3" max="3" width="24.83203125" style="82" customWidth="1"/>
    <col min="4" max="4" width="30.6640625" style="82" customWidth="1"/>
    <col min="5" max="5" width="24.6640625" style="82" customWidth="1"/>
    <col min="6" max="6" width="4.6640625" style="82" customWidth="1"/>
    <col min="7" max="16384" width="9.1640625" style="82"/>
  </cols>
  <sheetData>
    <row r="1" spans="1:5">
      <c r="A1" s="339" t="s">
        <v>129</v>
      </c>
      <c r="B1" s="339"/>
      <c r="C1" s="339"/>
      <c r="D1" s="339"/>
      <c r="E1" s="339"/>
    </row>
    <row r="3" spans="1:5" s="84" customFormat="1">
      <c r="B3" s="149" t="s">
        <v>134</v>
      </c>
    </row>
    <row r="4" spans="1:5" s="84" customFormat="1">
      <c r="B4" s="149" t="s">
        <v>135</v>
      </c>
    </row>
    <row r="5" spans="1:5" s="84" customFormat="1">
      <c r="B5" s="149"/>
    </row>
    <row r="6" spans="1:5">
      <c r="B6" s="146" t="str">
        <f>'ASA1'!C9</f>
        <v>Downers Grove Grade School District #58</v>
      </c>
    </row>
    <row r="7" spans="1:5">
      <c r="B7" s="85" t="str">
        <f>'ASA1'!C10</f>
        <v>19022-058-0200-00</v>
      </c>
    </row>
    <row r="8" spans="1:5">
      <c r="B8" s="85"/>
    </row>
    <row r="9" spans="1:5">
      <c r="B9" s="356" t="s">
        <v>40</v>
      </c>
      <c r="C9" s="357"/>
      <c r="D9" s="357"/>
      <c r="E9" s="357"/>
    </row>
    <row r="11" spans="1:5">
      <c r="B11" s="82" t="s">
        <v>127</v>
      </c>
      <c r="C11" s="82" t="s">
        <v>123</v>
      </c>
    </row>
    <row r="12" spans="1:5">
      <c r="B12" s="82" t="s">
        <v>534</v>
      </c>
      <c r="C12" s="82">
        <v>740.79</v>
      </c>
    </row>
    <row r="13" spans="1:5">
      <c r="B13" s="82" t="s">
        <v>535</v>
      </c>
      <c r="C13" s="82">
        <v>886.25</v>
      </c>
    </row>
    <row r="14" spans="1:5">
      <c r="B14" s="82" t="s">
        <v>536</v>
      </c>
      <c r="C14" s="82">
        <v>786.33</v>
      </c>
    </row>
    <row r="15" spans="1:5">
      <c r="B15" s="82" t="s">
        <v>537</v>
      </c>
      <c r="C15" s="82">
        <v>744</v>
      </c>
    </row>
    <row r="16" spans="1:5">
      <c r="B16" s="82" t="s">
        <v>538</v>
      </c>
      <c r="C16" s="82">
        <v>517.41</v>
      </c>
    </row>
    <row r="17" spans="2:3">
      <c r="B17" s="82" t="s">
        <v>539</v>
      </c>
      <c r="C17" s="82">
        <v>709.8</v>
      </c>
    </row>
    <row r="18" spans="2:3">
      <c r="B18" s="82" t="s">
        <v>540</v>
      </c>
      <c r="C18" s="82">
        <v>800</v>
      </c>
    </row>
    <row r="19" spans="2:3">
      <c r="B19" s="82" t="s">
        <v>541</v>
      </c>
      <c r="C19" s="82">
        <v>677.94</v>
      </c>
    </row>
    <row r="20" spans="2:3">
      <c r="B20" s="82" t="s">
        <v>542</v>
      </c>
      <c r="C20" s="82">
        <v>737.18</v>
      </c>
    </row>
    <row r="21" spans="2:3">
      <c r="B21" s="82" t="s">
        <v>543</v>
      </c>
      <c r="C21" s="82">
        <v>930</v>
      </c>
    </row>
    <row r="22" spans="2:3">
      <c r="B22" s="82" t="s">
        <v>544</v>
      </c>
      <c r="C22" s="82">
        <v>843.15</v>
      </c>
    </row>
    <row r="23" spans="2:3">
      <c r="B23" s="82" t="s">
        <v>545</v>
      </c>
      <c r="C23" s="82">
        <v>510.35</v>
      </c>
    </row>
    <row r="24" spans="2:3">
      <c r="B24" s="82" t="s">
        <v>546</v>
      </c>
      <c r="C24" s="82">
        <v>798</v>
      </c>
    </row>
    <row r="25" spans="2:3">
      <c r="B25" s="82" t="s">
        <v>547</v>
      </c>
      <c r="C25" s="82">
        <v>570</v>
      </c>
    </row>
    <row r="26" spans="2:3">
      <c r="B26" s="82" t="s">
        <v>548</v>
      </c>
      <c r="C26" s="82">
        <v>963.24</v>
      </c>
    </row>
    <row r="27" spans="2:3">
      <c r="B27" s="82" t="s">
        <v>549</v>
      </c>
      <c r="C27" s="82">
        <v>602.5</v>
      </c>
    </row>
    <row r="28" spans="2:3">
      <c r="B28" s="82" t="s">
        <v>694</v>
      </c>
      <c r="C28" s="82">
        <v>550</v>
      </c>
    </row>
    <row r="29" spans="2:3">
      <c r="B29" s="82" t="s">
        <v>695</v>
      </c>
      <c r="C29" s="82">
        <v>750</v>
      </c>
    </row>
    <row r="30" spans="2:3">
      <c r="B30" s="82" t="s">
        <v>696</v>
      </c>
      <c r="C30" s="82">
        <v>885</v>
      </c>
    </row>
    <row r="31" spans="2:3">
      <c r="B31" s="82" t="s">
        <v>697</v>
      </c>
      <c r="C31" s="82">
        <v>749.25</v>
      </c>
    </row>
    <row r="32" spans="2:3">
      <c r="B32" s="82" t="s">
        <v>698</v>
      </c>
      <c r="C32" s="82">
        <v>772.85</v>
      </c>
    </row>
    <row r="33" spans="2:3">
      <c r="B33" s="82" t="s">
        <v>699</v>
      </c>
      <c r="C33" s="82">
        <v>588</v>
      </c>
    </row>
    <row r="34" spans="2:3">
      <c r="B34" s="82" t="s">
        <v>700</v>
      </c>
      <c r="C34" s="82">
        <v>591</v>
      </c>
    </row>
    <row r="35" spans="2:3">
      <c r="B35" s="82" t="s">
        <v>701</v>
      </c>
      <c r="C35" s="82">
        <v>904.76</v>
      </c>
    </row>
    <row r="36" spans="2:3">
      <c r="B36" s="82" t="s">
        <v>702</v>
      </c>
      <c r="C36" s="82">
        <v>939</v>
      </c>
    </row>
    <row r="37" spans="2:3">
      <c r="B37" s="82" t="s">
        <v>703</v>
      </c>
      <c r="C37" s="82">
        <v>700</v>
      </c>
    </row>
    <row r="38" spans="2:3">
      <c r="B38" s="82" t="s">
        <v>704</v>
      </c>
      <c r="C38" s="82">
        <v>776</v>
      </c>
    </row>
    <row r="39" spans="2:3">
      <c r="B39" s="82" t="s">
        <v>705</v>
      </c>
      <c r="C39" s="82">
        <v>555</v>
      </c>
    </row>
    <row r="40" spans="2:3">
      <c r="B40" s="82" t="s">
        <v>706</v>
      </c>
      <c r="C40" s="82">
        <v>577</v>
      </c>
    </row>
    <row r="41" spans="2:3">
      <c r="B41" s="82" t="s">
        <v>707</v>
      </c>
      <c r="C41" s="82">
        <v>717</v>
      </c>
    </row>
    <row r="42" spans="2:3">
      <c r="B42" s="82" t="s">
        <v>708</v>
      </c>
      <c r="C42" s="82">
        <v>668.37</v>
      </c>
    </row>
    <row r="43" spans="2:3">
      <c r="B43" s="82" t="s">
        <v>709</v>
      </c>
      <c r="C43" s="82">
        <v>690</v>
      </c>
    </row>
    <row r="44" spans="2:3">
      <c r="B44" s="82" t="s">
        <v>710</v>
      </c>
      <c r="C44" s="82">
        <v>775</v>
      </c>
    </row>
    <row r="45" spans="2:3">
      <c r="B45" s="82" t="s">
        <v>711</v>
      </c>
      <c r="C45" s="82">
        <v>512</v>
      </c>
    </row>
    <row r="46" spans="2:3">
      <c r="B46" s="82" t="s">
        <v>570</v>
      </c>
      <c r="C46" s="82">
        <v>584.69000000000005</v>
      </c>
    </row>
    <row r="47" spans="2:3">
      <c r="B47" s="82" t="s">
        <v>571</v>
      </c>
      <c r="C47" s="82">
        <v>800</v>
      </c>
    </row>
    <row r="48" spans="2:3">
      <c r="B48" s="82" t="s">
        <v>572</v>
      </c>
      <c r="C48" s="82">
        <v>673.38</v>
      </c>
    </row>
    <row r="49" spans="2:3">
      <c r="B49" s="82" t="s">
        <v>573</v>
      </c>
      <c r="C49" s="82">
        <v>995</v>
      </c>
    </row>
    <row r="50" spans="2:3">
      <c r="B50" s="82" t="s">
        <v>574</v>
      </c>
      <c r="C50" s="82">
        <v>844.5</v>
      </c>
    </row>
    <row r="51" spans="2:3">
      <c r="B51" s="82" t="s">
        <v>575</v>
      </c>
      <c r="C51" s="82">
        <v>544.5</v>
      </c>
    </row>
    <row r="52" spans="2:3">
      <c r="B52" s="82" t="s">
        <v>576</v>
      </c>
      <c r="C52" s="82">
        <v>633</v>
      </c>
    </row>
    <row r="53" spans="2:3">
      <c r="B53" s="82" t="s">
        <v>577</v>
      </c>
      <c r="C53" s="82">
        <v>646.9</v>
      </c>
    </row>
    <row r="54" spans="2:3">
      <c r="B54" s="82" t="s">
        <v>578</v>
      </c>
      <c r="C54" s="82">
        <v>720.5</v>
      </c>
    </row>
    <row r="55" spans="2:3">
      <c r="B55" s="82" t="s">
        <v>579</v>
      </c>
      <c r="C55" s="82">
        <v>657.09</v>
      </c>
    </row>
    <row r="56" spans="2:3">
      <c r="B56" s="82" t="s">
        <v>580</v>
      </c>
      <c r="C56" s="82">
        <v>636</v>
      </c>
    </row>
    <row r="57" spans="2:3">
      <c r="B57" s="82" t="s">
        <v>581</v>
      </c>
      <c r="C57" s="82">
        <v>567</v>
      </c>
    </row>
    <row r="58" spans="2:3">
      <c r="B58" s="82" t="s">
        <v>731</v>
      </c>
      <c r="C58" s="82">
        <v>827.55</v>
      </c>
    </row>
    <row r="59" spans="2:3">
      <c r="B59" s="82" t="s">
        <v>732</v>
      </c>
      <c r="C59" s="82">
        <v>859.09</v>
      </c>
    </row>
    <row r="60" spans="2:3">
      <c r="B60" s="82" t="s">
        <v>733</v>
      </c>
      <c r="C60" s="82">
        <v>932</v>
      </c>
    </row>
    <row r="61" spans="2:3">
      <c r="B61" s="82" t="s">
        <v>734</v>
      </c>
      <c r="C61" s="82">
        <v>641.1</v>
      </c>
    </row>
    <row r="62" spans="2:3">
      <c r="B62" s="82" t="s">
        <v>735</v>
      </c>
      <c r="C62" s="82">
        <v>821.79</v>
      </c>
    </row>
    <row r="63" spans="2:3">
      <c r="B63" s="82" t="s">
        <v>736</v>
      </c>
      <c r="C63" s="82">
        <v>598</v>
      </c>
    </row>
    <row r="64" spans="2:3">
      <c r="B64" s="82" t="s">
        <v>737</v>
      </c>
      <c r="C64" s="82">
        <v>576.38</v>
      </c>
    </row>
    <row r="65" spans="2:3">
      <c r="B65" s="82" t="s">
        <v>738</v>
      </c>
      <c r="C65" s="82">
        <v>887</v>
      </c>
    </row>
    <row r="66" spans="2:3">
      <c r="B66" s="82" t="s">
        <v>739</v>
      </c>
      <c r="C66" s="82">
        <v>627.85</v>
      </c>
    </row>
    <row r="67" spans="2:3">
      <c r="B67" s="82" t="s">
        <v>740</v>
      </c>
      <c r="C67" s="82">
        <v>592.54999999999995</v>
      </c>
    </row>
    <row r="68" spans="2:3">
      <c r="B68" s="82" t="s">
        <v>741</v>
      </c>
      <c r="C68" s="82">
        <v>500</v>
      </c>
    </row>
    <row r="69" spans="2:3">
      <c r="B69" s="82" t="s">
        <v>742</v>
      </c>
      <c r="C69" s="82">
        <v>623.96</v>
      </c>
    </row>
    <row r="70" spans="2:3">
      <c r="B70" s="82" t="s">
        <v>743</v>
      </c>
      <c r="C70" s="82">
        <v>729.47</v>
      </c>
    </row>
    <row r="71" spans="2:3">
      <c r="B71" s="82" t="s">
        <v>744</v>
      </c>
      <c r="C71" s="82">
        <v>513</v>
      </c>
    </row>
    <row r="72" spans="2:3">
      <c r="B72" s="82" t="s">
        <v>745</v>
      </c>
      <c r="C72" s="82">
        <v>577</v>
      </c>
    </row>
    <row r="73" spans="2:3">
      <c r="B73" s="82" t="s">
        <v>746</v>
      </c>
      <c r="C73" s="82">
        <v>597.44000000000005</v>
      </c>
    </row>
    <row r="74" spans="2:3">
      <c r="B74" s="82" t="s">
        <v>600</v>
      </c>
      <c r="C74" s="82">
        <v>712.6</v>
      </c>
    </row>
    <row r="75" spans="2:3">
      <c r="B75" s="82" t="s">
        <v>601</v>
      </c>
      <c r="C75" s="82">
        <v>520</v>
      </c>
    </row>
    <row r="76" spans="2:3">
      <c r="B76" s="82" t="s">
        <v>602</v>
      </c>
      <c r="C76" s="82">
        <v>621.54999999999995</v>
      </c>
    </row>
    <row r="77" spans="2:3">
      <c r="B77" s="82" t="s">
        <v>603</v>
      </c>
      <c r="C77" s="82">
        <v>925</v>
      </c>
    </row>
    <row r="78" spans="2:3">
      <c r="B78" s="82" t="s">
        <v>604</v>
      </c>
      <c r="C78" s="82">
        <v>570</v>
      </c>
    </row>
    <row r="79" spans="2:3">
      <c r="B79" s="82" t="s">
        <v>605</v>
      </c>
      <c r="C79" s="82">
        <v>620.70000000000005</v>
      </c>
    </row>
    <row r="80" spans="2:3">
      <c r="B80" s="82" t="s">
        <v>606</v>
      </c>
      <c r="C80" s="82">
        <v>826.12</v>
      </c>
    </row>
    <row r="81" spans="2:3">
      <c r="B81" s="82" t="s">
        <v>607</v>
      </c>
      <c r="C81" s="82">
        <v>973.35</v>
      </c>
    </row>
    <row r="82" spans="2:3">
      <c r="B82" s="82" t="s">
        <v>608</v>
      </c>
      <c r="C82" s="82">
        <v>905</v>
      </c>
    </row>
    <row r="83" spans="2:3">
      <c r="B83" s="82" t="s">
        <v>609</v>
      </c>
      <c r="C83" s="82">
        <v>606.5</v>
      </c>
    </row>
    <row r="84" spans="2:3">
      <c r="B84" s="82" t="s">
        <v>610</v>
      </c>
      <c r="C84" s="82">
        <v>762.55</v>
      </c>
    </row>
    <row r="85" spans="2:3">
      <c r="B85" s="82" t="s">
        <v>611</v>
      </c>
      <c r="C85" s="82">
        <v>990</v>
      </c>
    </row>
    <row r="86" spans="2:3">
      <c r="B86" s="82" t="s">
        <v>612</v>
      </c>
      <c r="C86" s="82">
        <v>625</v>
      </c>
    </row>
    <row r="87" spans="2:3">
      <c r="B87" s="82" t="s">
        <v>613</v>
      </c>
      <c r="C87" s="82">
        <v>638</v>
      </c>
    </row>
    <row r="88" spans="2:3">
      <c r="B88" s="82" t="s">
        <v>614</v>
      </c>
      <c r="C88" s="82">
        <v>541.29999999999995</v>
      </c>
    </row>
    <row r="89" spans="2:3">
      <c r="B89" s="82" t="s">
        <v>615</v>
      </c>
      <c r="C89" s="82">
        <v>879.11</v>
      </c>
    </row>
    <row r="90" spans="2:3">
      <c r="B90" s="82" t="s">
        <v>616</v>
      </c>
      <c r="C90" s="82">
        <v>767</v>
      </c>
    </row>
    <row r="91" spans="2:3">
      <c r="B91" s="82" t="s">
        <v>617</v>
      </c>
      <c r="C91" s="82">
        <v>655.11</v>
      </c>
    </row>
    <row r="92" spans="2:3">
      <c r="B92" s="82" t="s">
        <v>618</v>
      </c>
      <c r="C92" s="82">
        <v>750</v>
      </c>
    </row>
  </sheetData>
  <mergeCells count="2">
    <mergeCell ref="B9:E9"/>
    <mergeCell ref="A1:E1"/>
  </mergeCells>
  <phoneticPr fontId="2" type="noConversion"/>
  <printOptions headings="1" gridLinesSet="0"/>
  <pageMargins left="0.25" right="0" top="0.72" bottom="0.21" header="0.22" footer="0.17"/>
  <headerFooter alignWithMargins="0">
    <oddHeader>&amp;L&amp;8Page &amp;P&amp;R&amp;8Page &amp;P</oddHeader>
  </headerFooter>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autoPageBreaks="0"/>
  </sheetPr>
  <dimension ref="A1:D24"/>
  <sheetViews>
    <sheetView showGridLines="0" workbookViewId="0">
      <selection activeCell="B30" sqref="B30"/>
    </sheetView>
  </sheetViews>
  <sheetFormatPr baseColWidth="10" defaultColWidth="9.1640625" defaultRowHeight="12"/>
  <cols>
    <col min="1" max="1" width="84.5" style="236" customWidth="1"/>
    <col min="2" max="2" width="31.6640625" style="235" customWidth="1"/>
    <col min="3" max="4" width="7.6640625" style="235" customWidth="1"/>
    <col min="5" max="16384" width="9.1640625" style="235"/>
  </cols>
  <sheetData>
    <row r="1" spans="1:4">
      <c r="A1" s="358" t="s">
        <v>279</v>
      </c>
      <c r="B1" s="359"/>
      <c r="C1" s="234"/>
      <c r="D1" s="234"/>
    </row>
    <row r="2" spans="1:4" ht="4.5" customHeight="1"/>
    <row r="3" spans="1:4" ht="7.5" customHeight="1"/>
    <row r="4" spans="1:4" ht="39" customHeight="1">
      <c r="A4" s="362" t="s">
        <v>131</v>
      </c>
      <c r="B4" s="361"/>
      <c r="C4" s="236"/>
      <c r="D4" s="236"/>
    </row>
    <row r="5" spans="1:4" ht="6.75" customHeight="1">
      <c r="A5" s="245"/>
      <c r="B5" s="246"/>
    </row>
    <row r="6" spans="1:4">
      <c r="A6" s="247" t="s">
        <v>158</v>
      </c>
      <c r="B6" s="246"/>
    </row>
    <row r="7" spans="1:4" ht="65.25" customHeight="1">
      <c r="A7" s="250"/>
      <c r="B7" s="251"/>
    </row>
    <row r="8" spans="1:4" ht="54" customHeight="1">
      <c r="A8" s="360" t="s">
        <v>162</v>
      </c>
      <c r="B8" s="361"/>
      <c r="C8" s="236"/>
      <c r="D8" s="236"/>
    </row>
    <row r="9" spans="1:4" ht="6" customHeight="1">
      <c r="A9" s="245"/>
      <c r="B9" s="246"/>
    </row>
    <row r="10" spans="1:4" ht="30.75" customHeight="1">
      <c r="A10" s="360" t="s">
        <v>80</v>
      </c>
      <c r="B10" s="361"/>
    </row>
    <row r="11" spans="1:4" ht="4.5" customHeight="1">
      <c r="A11" s="245"/>
      <c r="B11" s="246"/>
    </row>
    <row r="12" spans="1:4" ht="62.25" customHeight="1">
      <c r="A12" s="360" t="s">
        <v>278</v>
      </c>
      <c r="B12" s="361"/>
    </row>
    <row r="13" spans="1:4" ht="3" customHeight="1">
      <c r="A13" s="245"/>
      <c r="B13" s="246"/>
    </row>
    <row r="14" spans="1:4" ht="29.25" customHeight="1">
      <c r="A14" s="360" t="s">
        <v>81</v>
      </c>
      <c r="B14" s="361"/>
    </row>
    <row r="15" spans="1:4" ht="6.75" customHeight="1"/>
    <row r="16" spans="1:4" ht="13.5" customHeight="1">
      <c r="A16" s="248" t="s">
        <v>155</v>
      </c>
      <c r="B16" s="243"/>
    </row>
    <row r="17" spans="1:2" ht="14.25" customHeight="1">
      <c r="A17" s="242"/>
      <c r="B17" s="239">
        <v>9</v>
      </c>
    </row>
    <row r="18" spans="1:2" ht="13.5" customHeight="1">
      <c r="A18" s="248" t="s">
        <v>156</v>
      </c>
      <c r="B18" s="244"/>
    </row>
    <row r="19" spans="1:2" ht="13.5" customHeight="1">
      <c r="A19" s="242"/>
      <c r="B19" s="240">
        <v>4633283.8</v>
      </c>
    </row>
    <row r="20" spans="1:2" ht="24">
      <c r="A20" s="249" t="s">
        <v>159</v>
      </c>
      <c r="B20" s="243"/>
    </row>
    <row r="21" spans="1:2" ht="12.75" customHeight="1">
      <c r="A21" s="242"/>
      <c r="B21" s="241">
        <v>1</v>
      </c>
    </row>
    <row r="22" spans="1:2" ht="40.5" customHeight="1">
      <c r="A22" s="248" t="s">
        <v>157</v>
      </c>
      <c r="B22" s="244"/>
    </row>
    <row r="23" spans="1:2" ht="14.25" customHeight="1">
      <c r="A23" s="242"/>
      <c r="B23" s="238">
        <v>41268.5</v>
      </c>
    </row>
    <row r="24" spans="1:2">
      <c r="B24" s="237"/>
    </row>
  </sheetData>
  <mergeCells count="6">
    <mergeCell ref="A1:B1"/>
    <mergeCell ref="A10:B10"/>
    <mergeCell ref="A12:B12"/>
    <mergeCell ref="A14:B14"/>
    <mergeCell ref="A4:B4"/>
    <mergeCell ref="A8:B8"/>
  </mergeCells>
  <phoneticPr fontId="2" type="noConversion"/>
  <printOptions headings="1"/>
  <pageMargins left="0.75" right="0" top="0.72" bottom="0.21" header="0.22" footer="0.17"/>
  <headerFooter alignWithMargins="0">
    <oddHeader>&amp;L&amp;8Page &amp;P&amp;R&amp;8Page &amp;P</oddHeader>
  </headerFooter>
  <legacyDrawing r:id="rId1"/>
  <oleObjects>
    <oleObject progId="Acrobat Document" dvAspect="DVASPECT_ICON" shapeId="16390" r:id="rId2"/>
  </oleObject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ASA1</vt:lpstr>
      <vt:lpstr>ASA2</vt:lpstr>
      <vt:lpstr>ASA3</vt:lpstr>
      <vt:lpstr>PublishedSum 4</vt:lpstr>
      <vt:lpstr>Salary Sched 5</vt:lpstr>
      <vt:lpstr>Paym 6 (over $2,500)</vt:lpstr>
      <vt:lpstr>Paym 7 ($1000 to $2500)</vt:lpstr>
      <vt:lpstr>Paym 8 ($500 to $999)</vt:lpstr>
      <vt:lpstr>9 Contracts Exceeding 25,000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FY16 Annual Statement for Publication</dc:title>
  <dc:creator>Sally Cray</dc:creator>
  <cp:keywords>asa, annual statement, fy 2016</cp:keywords>
  <cp:lastModifiedBy>Dg 58</cp:lastModifiedBy>
  <cp:lastPrinted>2016-11-18T13:55:21Z</cp:lastPrinted>
  <dcterms:created xsi:type="dcterms:W3CDTF">2001-07-03T18:32:58Z</dcterms:created>
  <dcterms:modified xsi:type="dcterms:W3CDTF">2016-11-18T16:15:30Z</dcterms:modified>
</cp:coreProperties>
</file>